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0" windowWidth="16605" windowHeight="7545" firstSheet="6" activeTab="6"/>
  </bookViews>
  <sheets>
    <sheet name="Program Kerja reviu" sheetId="1" r:id="rId1"/>
    <sheet name="Lamp PKR" sheetId="2" r:id="rId2"/>
    <sheet name="1. KKR Overview" sheetId="3" r:id="rId3"/>
    <sheet name="2. RPK" sheetId="4" r:id="rId4"/>
    <sheet name="3. RRPK" sheetId="5" r:id="rId5"/>
    <sheet name="4.1 Daftar SP2D" sheetId="6" r:id="rId6"/>
    <sheet name="4.2 Foto Koordinat" sheetId="7" r:id="rId7"/>
    <sheet name="5.1 capaian Output" sheetId="8" r:id="rId8"/>
    <sheet name="6. NRPK" sheetId="9" r:id="rId9"/>
    <sheet name="7. Hasil Reviu" sheetId="10" r:id="rId10"/>
    <sheet name="Renc dan Realisasi" sheetId="11" r:id="rId11"/>
    <sheet name="6.1 lampiran LHR 1" sheetId="12" r:id="rId12"/>
    <sheet name="6.2.1 Lampiran LHR 2" sheetId="13" r:id="rId13"/>
    <sheet name="6.2.2 Lampiran LHR 2 " sheetId="14" r:id="rId14"/>
    <sheet name="6.3. Capaian Output " sheetId="15" r:id="rId15"/>
    <sheet name="6.4 Foto Koordinat" sheetId="16" r:id="rId16"/>
  </sheets>
  <externalReferences>
    <externalReference r:id="rId19"/>
  </externalReferences>
  <definedNames>
    <definedName name="_GoBack" localSheetId="9">'7. Hasil Reviu'!#REF!</definedName>
    <definedName name="_xlnm.Print_Area" localSheetId="7">'5.1 capaian Output'!$A$1:$K$30</definedName>
    <definedName name="_xlnm.Print_Area" localSheetId="14">'6.3. Capaian Output '!$A$1:$K$31</definedName>
    <definedName name="_xlnm.Print_Area" localSheetId="9">'7. Hasil Reviu'!$A$1:$O$41</definedName>
    <definedName name="_xlnm.Print_Area" localSheetId="10">'Renc dan Realisasi'!$A$1:$V$19</definedName>
    <definedName name="_xlnm.Print_Titles" localSheetId="10">'Renc dan Realisasi'!$8:$10</definedName>
  </definedNames>
  <calcPr fullCalcOnLoad="1"/>
</workbook>
</file>

<file path=xl/sharedStrings.xml><?xml version="1.0" encoding="utf-8"?>
<sst xmlns="http://schemas.openxmlformats.org/spreadsheetml/2006/main" count="931" uniqueCount="566">
  <si>
    <t>No</t>
  </si>
  <si>
    <t>Nomor Kontrak/SPK/Swakelola</t>
  </si>
  <si>
    <t>Tanggal Kontrak/SPK/Swakelola</t>
  </si>
  <si>
    <t xml:space="preserve">Nama Rekanan </t>
  </si>
  <si>
    <t>Uraian Pekerjaan</t>
  </si>
  <si>
    <t xml:space="preserve">Nilai Kontrak/SPK
/Swakelola (Rp)
</t>
  </si>
  <si>
    <t>Nomor SP2D</t>
  </si>
  <si>
    <t>Tanggal SP2D</t>
  </si>
  <si>
    <t>Nilai SP2D DAK</t>
  </si>
  <si>
    <t>Keterangan</t>
  </si>
  <si>
    <t>Nama SKPD</t>
  </si>
  <si>
    <t>Nama Pemda</t>
  </si>
  <si>
    <t>Jenis DAK</t>
  </si>
  <si>
    <t>Nama Bidang DAK</t>
  </si>
  <si>
    <t>Nama Sub Bidang DAK</t>
  </si>
  <si>
    <t>KKR Nomor</t>
  </si>
  <si>
    <t>Disusun Oleh</t>
  </si>
  <si>
    <t>Tanggal Paraf</t>
  </si>
  <si>
    <t>Direviu Oleh</t>
  </si>
  <si>
    <t>Tanggal dan Paraf</t>
  </si>
  <si>
    <t>:</t>
  </si>
  <si>
    <t>Masa Kontrak/SPK/Swakelola</t>
  </si>
  <si>
    <t>Jangka Waktu Pelaksanaan (Hari Kalender)</t>
  </si>
  <si>
    <t>Nomor</t>
  </si>
  <si>
    <t>Tanggal</t>
  </si>
  <si>
    <t>% Fisik</t>
  </si>
  <si>
    <t>REALISASI PEMBAYARAN DARI DARI REKENING KAS UMUM DAERAH KEPADA PIHAK KETIGA/OPD MELALUI SP2D DAERAH)</t>
  </si>
  <si>
    <t>SP2D</t>
  </si>
  <si>
    <t>Kegiatan Fisik</t>
  </si>
  <si>
    <t xml:space="preserve">Kegiatan Penunjang </t>
  </si>
  <si>
    <t>Nilai (RP)</t>
  </si>
  <si>
    <t>Rincian Kegiatan</t>
  </si>
  <si>
    <t>Bobot</t>
  </si>
  <si>
    <t>Realisasi Pembayaran dengan SP2D BUD</t>
  </si>
  <si>
    <t>% progres Fisik</t>
  </si>
  <si>
    <t>Bidang/Sub Bidang</t>
  </si>
  <si>
    <t>Pagu</t>
  </si>
  <si>
    <t>Distribusi Penyaluran</t>
  </si>
  <si>
    <t>Realisasi Pembayaran melalui SP2D Daerah</t>
  </si>
  <si>
    <t>Tahap sebelumnya</t>
  </si>
  <si>
    <t>Tahap Ini</t>
  </si>
  <si>
    <t>Kumulatif s.d Tahap ini</t>
  </si>
  <si>
    <t xml:space="preserve">%
Serap Dana
</t>
  </si>
  <si>
    <t>Simpulan Hasil Reviu</t>
  </si>
  <si>
    <t xml:space="preserve">% Penyerapan Dana </t>
  </si>
  <si>
    <t>% Capaian Output</t>
  </si>
  <si>
    <t>Input OPD</t>
  </si>
  <si>
    <t>Hasil Reviu</t>
  </si>
  <si>
    <t>PENGHITUNGAN CAPAIAN OUTPUT</t>
  </si>
  <si>
    <t>Hasil Reviu atas Laporan penyerapan dana dan capaian output kegiatan Kegiatan</t>
  </si>
  <si>
    <t xml:space="preserve">Sisa Nilai Kontrak/SPK yang
belum dibayar
</t>
  </si>
  <si>
    <t>425/16.03/01/SPPB/434.201/2018</t>
  </si>
  <si>
    <t>RENCANA KERJA DAN LAPORAN REALISASI ANGGARAN</t>
  </si>
  <si>
    <t>SUB BIDANG</t>
  </si>
  <si>
    <t>: SEKOLAH DASAR (SD)</t>
  </si>
  <si>
    <t>JENIS</t>
  </si>
  <si>
    <t>: REGULER</t>
  </si>
  <si>
    <t>NO</t>
  </si>
  <si>
    <t>NAMA PEKERJAAN</t>
  </si>
  <si>
    <t>OUTPUT KEGIATAN</t>
  </si>
  <si>
    <t>PAGU DAK</t>
  </si>
  <si>
    <t>METODE PENGADAAN</t>
  </si>
  <si>
    <t>PELAKSANA</t>
  </si>
  <si>
    <t>NO KONTRAK</t>
  </si>
  <si>
    <t>TANGGAL KONTRAK</t>
  </si>
  <si>
    <t>NILAI  KONTRAK</t>
  </si>
  <si>
    <t>REALISASI</t>
  </si>
  <si>
    <t>BAST I (PHO)</t>
  </si>
  <si>
    <t>BAST II (FHO)</t>
  </si>
  <si>
    <t>KET.</t>
  </si>
  <si>
    <t>KEUANGAN</t>
  </si>
  <si>
    <t>FISIK</t>
  </si>
  <si>
    <t>NO.</t>
  </si>
  <si>
    <t>TANGGAL</t>
  </si>
  <si>
    <t>JUMLAH</t>
  </si>
  <si>
    <t>VOLUME</t>
  </si>
  <si>
    <t>SATUAN</t>
  </si>
  <si>
    <t>(Rp.)</t>
  </si>
  <si>
    <t>(%)</t>
  </si>
  <si>
    <t>( Rp. )</t>
  </si>
  <si>
    <t>Penambahan Ruang Kelas Sekolah (1.01.1.01.01.16.03)</t>
  </si>
  <si>
    <t>Ruang</t>
  </si>
  <si>
    <t>Swakelola</t>
  </si>
  <si>
    <t>P2S UPTD SDN PANGGUNG 2</t>
  </si>
  <si>
    <t>03083/SP2D/BL-LS/1.01.01/08/2018</t>
  </si>
  <si>
    <t>16.03/01/PHO/434.201/2018</t>
  </si>
  <si>
    <t>16.03/01/FHO/434.201/2018</t>
  </si>
  <si>
    <t>05111/SP2D/BL-LS/1.01.01/10/2018</t>
  </si>
  <si>
    <t>06564/SP2D/BL-LS/1.01.01/11/2018</t>
  </si>
  <si>
    <t>P2S UPTD SDN MADUPAT 5</t>
  </si>
  <si>
    <t>425/16.03/02/SPPB/434.201/2018</t>
  </si>
  <si>
    <t>02954/SP2D/BL-LS/1.01.01/08/2018</t>
  </si>
  <si>
    <t>16.03/02/PHO/434.201/2018</t>
  </si>
  <si>
    <t>16.03/02/FHO/434.201/2018</t>
  </si>
  <si>
    <t>07485/SP2D/BL-LS/1.01.01/11/2018</t>
  </si>
  <si>
    <t>08799/SP2D/BL-LS/1.01.01/12/2018</t>
  </si>
  <si>
    <t>TOTAL DAK SUB BIDANG SEKOLAH DASAR (SD)</t>
  </si>
  <si>
    <t>Jumlah</t>
  </si>
  <si>
    <t>SUB JUMLAH KONTRAK</t>
  </si>
  <si>
    <t>PEMERINTAH KABUPATEN LUMAJANG</t>
  </si>
  <si>
    <t>I N S P E K T O R A T</t>
  </si>
  <si>
    <t>Jl. Arif Rahman Hakim No. 1 Lumajang</t>
  </si>
  <si>
    <t>Tlp. (0334) 881485; Fax. (0334) 894126</t>
  </si>
  <si>
    <t xml:space="preserve">Nilai KontrakSPK
/ Swakelola (Rp)
</t>
  </si>
  <si>
    <t>DAK Fisik Reguler/Penugasan/Afirmasi *</t>
  </si>
  <si>
    <t>JUMLAH KONTRAK</t>
  </si>
  <si>
    <t>DAFTAR SP2D SAMPAI DENGAN SAAT PENYAMPAIAN LAPORAN TAHAP SAAT INI</t>
  </si>
  <si>
    <t>Tahap ……………………………...                       Tahun …………………..</t>
  </si>
  <si>
    <t>Bidang ………………….</t>
  </si>
  <si>
    <t xml:space="preserve">DAK Fisik Reguler/ Penugasan/Afirmasi </t>
  </si>
  <si>
    <t>Bidang …………….</t>
  </si>
  <si>
    <t>Catatan Hasil reviu</t>
  </si>
  <si>
    <t>%
Serap Dana</t>
  </si>
  <si>
    <t xml:space="preserve">Nilai Penyerapan </t>
  </si>
  <si>
    <t>Nilai Hasil Reviu APIP (Rp.)</t>
  </si>
  <si>
    <t>602.1/1598/CK-PPK1/427.59/2018</t>
  </si>
  <si>
    <t>1.03.01/LS/08636</t>
  </si>
  <si>
    <t>1.03.01/LS/15992</t>
  </si>
  <si>
    <t>1.03.01/LS/17554</t>
  </si>
  <si>
    <t>1.03.01/LS/17718</t>
  </si>
  <si>
    <t>602.1/1600/CK-PPK1/427.59/2018</t>
  </si>
  <si>
    <t>1.03.01/LS/08638</t>
  </si>
  <si>
    <t>1.03.01/LS/15452</t>
  </si>
  <si>
    <t>1.03.01/LS/17560</t>
  </si>
  <si>
    <t>1.03.01/LS/17714</t>
  </si>
  <si>
    <t>602.1/342/427.59/2018</t>
  </si>
  <si>
    <t>602.1/340/427.59/2018</t>
  </si>
  <si>
    <t>Hasil reviu</t>
  </si>
  <si>
    <t>DANA ALOKASI KHUSUS (DAK) BIDANG PENDIDIKAN</t>
  </si>
  <si>
    <t>Laporan realisasi penyerapan dana dan capaian output kegiatan per jenis per bidang</t>
  </si>
  <si>
    <t>Rencana Kegiatan;</t>
  </si>
  <si>
    <t>Berita Acara Hasil Pemeriksaan Barang oleh Panitia Penerima Hasil Pekerjaan;</t>
  </si>
  <si>
    <t>Ada</t>
  </si>
  <si>
    <t xml:space="preserve">Tidak </t>
  </si>
  <si>
    <t>REVIU DAK FISIK</t>
  </si>
  <si>
    <t>Yang Direviu</t>
  </si>
  <si>
    <t xml:space="preserve">Lumajang, </t>
  </si>
  <si>
    <t>…………………………………….</t>
  </si>
  <si>
    <t>Pereviu</t>
  </si>
  <si>
    <t>………………………………………………………..</t>
  </si>
  <si>
    <t>Tim 1</t>
  </si>
  <si>
    <t>Pak Ibnu</t>
  </si>
  <si>
    <t>Tim 2</t>
  </si>
  <si>
    <t>Pak Doni</t>
  </si>
  <si>
    <t>pak Tyasmadi</t>
  </si>
  <si>
    <t>Mas Piping</t>
  </si>
  <si>
    <t>Pak Aries Purboyo</t>
  </si>
  <si>
    <t>Dinas LH</t>
  </si>
  <si>
    <t>Dinas PUPR</t>
  </si>
  <si>
    <t>Dinas Pariwisata</t>
  </si>
  <si>
    <t>Dinas Kelautan dan Perikanan</t>
  </si>
  <si>
    <t>Dinas Pertanian</t>
  </si>
  <si>
    <t>Dinas Pirindag</t>
  </si>
  <si>
    <t>DPKP</t>
  </si>
  <si>
    <t>Dinas pendidikan</t>
  </si>
  <si>
    <t>Dityatama</t>
  </si>
  <si>
    <t>Drs. Supriyadi</t>
  </si>
  <si>
    <t>Mbak Rika</t>
  </si>
  <si>
    <t>Nama Bidang DAK          :</t>
  </si>
  <si>
    <t>Nama Sub Bidang DAK   :</t>
  </si>
  <si>
    <t>Catatan/ Keterangan</t>
  </si>
  <si>
    <r>
      <t xml:space="preserve">Capaian </t>
    </r>
    <r>
      <rPr>
        <i/>
        <sz val="10"/>
        <color indexed="8"/>
        <rFont val="Bookman Old Style"/>
        <family val="1"/>
      </rPr>
      <t xml:space="preserve">Output </t>
    </r>
    <r>
      <rPr>
        <sz val="10"/>
        <color indexed="8"/>
        <rFont val="Bookman Old Style"/>
        <family val="1"/>
      </rPr>
      <t>Tertimbang</t>
    </r>
  </si>
  <si>
    <t>602.1/1599/CK-PPK1/427.59/2018</t>
  </si>
  <si>
    <t>Catatan hasil Reviu Fisik / Observasi :</t>
  </si>
  <si>
    <t>Apakah Fisik telah dibangun ?</t>
  </si>
  <si>
    <t>Apakah dokumen telah lengkap?</t>
  </si>
  <si>
    <t>Apakah pembangunan sesuai dengan kontrak/ gambar (Cek major item jika sempat)</t>
  </si>
  <si>
    <t>Dinkes</t>
  </si>
  <si>
    <t>Dalduk</t>
  </si>
  <si>
    <t>Pembagian Tugas Reviu DAK</t>
  </si>
  <si>
    <t>Apa ada permasalahan dan apakah bangunan bermanfaat/ dipakai? (Kontrak tidak terlaksana)</t>
  </si>
  <si>
    <t>CV XXXX</t>
  </si>
  <si>
    <t>Pembangunan Jaringan Air Bersih XXXXXX</t>
  </si>
  <si>
    <t>602.1/1xxx/CK-PPK1/427.59/2018</t>
  </si>
  <si>
    <t>602.1/xxxxx/CK-PPK1/427.59/2018</t>
  </si>
  <si>
    <t>Pembangunan Jaringan Air Bersih xxxxxxxxxxxxxxxxxx</t>
  </si>
  <si>
    <t>Pembangunan Jaringan Air Bersih xxxxxxxxxxx</t>
  </si>
  <si>
    <t>Pembangunan Ruang Kelas Baru xxxxxxxxxxxxx</t>
  </si>
  <si>
    <t>Pembangunan Ruang Kelas Baru xxxxxxxxxxx</t>
  </si>
  <si>
    <t>Catatan :</t>
  </si>
  <si>
    <t xml:space="preserve">%
Capaian Output Tertimbang
</t>
  </si>
  <si>
    <t>Reviu apakah inputan telah sesuai dengan sistem OMSPAN? Dan bandingkan inputan KKR dengan Dokumen Kontrak dan atau SP2D</t>
  </si>
  <si>
    <t xml:space="preserve">Pastikan apakah rumus perhitungan telah sesuai </t>
  </si>
  <si>
    <t>Jika Perbedaan antara kontrak dengan yang telah dibayar pada SP2D jika dibandingkan dengan tanggal terlalu jauh maka perlu diberikan catatan/ klarifikasi</t>
  </si>
  <si>
    <t xml:space="preserve">Reviu apakah benar dokumen kontrak telah sesuai dengan rincian rencana omspan, jika tidak mengapa? Apakah ada selisih merupakan efisiensi atau ada perubahan </t>
  </si>
  <si>
    <t xml:space="preserve">Reviu apakah nomor, tanggal dan nama rekanan sesuai dengan kontrak (Kolom 1-6) </t>
  </si>
  <si>
    <t>Reviu apakah kolom Nomor, tanggal sampai sisa kontrak ( kolom 7-9) di cek kesesuaiannya dengan SP2D</t>
  </si>
  <si>
    <t xml:space="preserve">Reviu apakah cara belanja yang dilaksanakan apakah telah tepat dengan mekanisme LS/GU </t>
  </si>
  <si>
    <t>Reviu apakah termin pembayaran telah sesuai dengan klausul pembayaran termin kontrak</t>
  </si>
  <si>
    <t>Jika terdapat perbedaan dengan OMSPAN maka BPKD dimungkinkan kurang cermat dalam melakukan verifikasi, selain OPD juga kurang cermat</t>
  </si>
  <si>
    <t>Tatacara Reviu :</t>
  </si>
  <si>
    <t>Reviu apakah BAHP oleh PPK atau tim/ BAHP administratif telah memadai menyajikan capaian output dilengkapi dengan pengecekan spesifikasi teknis, dilengkapi perhitungan teknis, dilengkapi dengan dokumen sesuai ketentuan/ kontrak</t>
  </si>
  <si>
    <t>Reviu apakah capaian Output dilengkapi dan selaras dengan laporan pengawas/Laporan harian-bulanan/ MC</t>
  </si>
  <si>
    <t>Reviu apakah input KKR telah sesuai OMSPAN dan telah sesuai dengan dokumen Fisik (Kontrak/ BA sesuai ketentuan)</t>
  </si>
  <si>
    <t>Reviu apakah input kolom nomor 2 dan 3 telah sesuai dengan RPK (sheet 1)</t>
  </si>
  <si>
    <t>Bandingkan antara tanggal kontrak pada kolom 3 dengan jangka waktu kolom 4  pada saat reviu telah mencapai target output sesuai target? Jika tidak mengapa? Mungkinkah terjadi keterlambatan kontrak?</t>
  </si>
  <si>
    <t>Bandingkan tanggal BA pemeriksaan RRPK dengan tanggal pembayaran SP2D jika terlalu jauh konfirmasi mengapa terjadi keterlambatan pembayaran?</t>
  </si>
  <si>
    <t>Reviu apakah input KKR telah sesuai OMSPAN dan telah sesuai dengan dokumen Fisik</t>
  </si>
  <si>
    <t>Reviu apakah pembagian kegiatan fisik dan penunjang telah sesuai dengan usulan pada Omspan/Krisna</t>
  </si>
  <si>
    <t>Bandingkan inputan dengan dokumen fisik SP2D yang ditunjukkan Perangkat Daerah (jika sudah dilakukan pada tahapan sebelumnya dapat diabaikan)</t>
  </si>
  <si>
    <t>Reviu apakah kegiatan penunjang/ utama telah ada di Usulan/ Rencana</t>
  </si>
  <si>
    <t>Reviu apakah input KKR telah sesuai OMSPAN dan telah sesuai dengan dokumen Fisik (dokumen fisik tidak perlu direviu ulang jika sudah direviu)</t>
  </si>
  <si>
    <t>Reviu apakah input kolom nomor 2 s.d 4 telah sesuai dengan RPK (sheet 1) dan kolom 6 dengan RPK atau daftar SP2D (sheet 3)</t>
  </si>
  <si>
    <t>Reviu Kolom 5 dan dipastikan bahwa bobot total adalah 1 (melakukan pembagian dari baris kolom 5 dengan total kolom 5)</t>
  </si>
  <si>
    <t>Reviu apakah capaian progress fisik kolom 7 telah sesuai sesuai RRPK (sheet 2 kolom 7)</t>
  </si>
  <si>
    <t>Reviu apakah rumus/ formula telah sesuai ketentuan</t>
  </si>
  <si>
    <t>Kolom nomor 8 jika dijumlah harus 100%;</t>
  </si>
  <si>
    <t>Jika penyerapan masih rendah atau capaian output rendah maka perlu diklarifikasi mengapa?</t>
  </si>
  <si>
    <t>Lampiran 1</t>
  </si>
  <si>
    <t>Distribusi Penyaluran Kas Negara Ke RKUD</t>
  </si>
  <si>
    <t>Realisasi Penyerapan</t>
  </si>
  <si>
    <r>
      <t xml:space="preserve">% Capaian </t>
    </r>
    <r>
      <rPr>
        <b/>
        <i/>
        <sz val="11"/>
        <rFont val="Bookman Old Style"/>
        <family val="1"/>
      </rPr>
      <t>Output</t>
    </r>
  </si>
  <si>
    <t>%</t>
  </si>
  <si>
    <t>InputOPD</t>
  </si>
  <si>
    <t>DAK Reguler</t>
  </si>
  <si>
    <t>Pendidikan</t>
  </si>
  <si>
    <t>SD</t>
  </si>
  <si>
    <t>SMP</t>
  </si>
  <si>
    <t>Kesehatan dan KB</t>
  </si>
  <si>
    <t>Pelayanan Kesehatan Dasar</t>
  </si>
  <si>
    <t>Pelayanan Kesehatan Farmasi</t>
  </si>
  <si>
    <t>Keluarga Berencana</t>
  </si>
  <si>
    <t>Pengadaan Peralatan Pendukung Imunisasi</t>
  </si>
  <si>
    <t>Air Minum Reguler</t>
  </si>
  <si>
    <t>Sanitasi Reguler</t>
  </si>
  <si>
    <t>Perumahan dan Pemukiman</t>
  </si>
  <si>
    <t>Pasar</t>
  </si>
  <si>
    <t>Pertanian</t>
  </si>
  <si>
    <t>Pariwisata</t>
  </si>
  <si>
    <t>Kelautan dan Perikanan</t>
  </si>
  <si>
    <t>DAK Penugasan</t>
  </si>
  <si>
    <t>Irigasi-Penugasan</t>
  </si>
  <si>
    <t>Jalan-Penugasan</t>
  </si>
  <si>
    <t>Air Minum-Penugasan</t>
  </si>
  <si>
    <t>Sanitasi-Penugasan</t>
  </si>
  <si>
    <t>Pasar - Penugasan</t>
  </si>
  <si>
    <t>Lingkungan Hidup dan Kehutanan</t>
  </si>
  <si>
    <t>Sisa dana</t>
  </si>
  <si>
    <t>INSPEKTUR</t>
  </si>
  <si>
    <t>KABUPATEN LUMAJANG</t>
  </si>
  <si>
    <t>REALISASI TRANSFER DAK FISIK (LAMPIRAN LHR)</t>
  </si>
  <si>
    <t>Reviu apakah input KKR telah sesuai OMSPAN dan telah sesuai dengan dokumen Fisik (dokumen fisik tidak perlu direviu ulang jika sudah direviu tahap sebelumnya)</t>
  </si>
  <si>
    <t>Jika dokumen capaian output tidak memadai, tidak selaras satu sama lain dan tidak memberikan keyakinan terbatas maka dapat dilakukan reviu lapangan/ fisik</t>
  </si>
  <si>
    <t>Yakinkan bahwa simpulan hasil reviu input OPD (field warna biru) telah selaras  dengan OMSPAN</t>
  </si>
  <si>
    <t>……………………………….</t>
  </si>
  <si>
    <t>NIP……………………….</t>
  </si>
  <si>
    <t>Lampiran 3</t>
  </si>
  <si>
    <t>telah ada kontrak tetapi belum dibayar SP2D/ gagal kontrak:</t>
  </si>
  <si>
    <r>
      <t xml:space="preserve">Telah ada kontrak, tapi realisasi/penyerapan anggaran/ belum dibayarkan di SP2D masih 0% maka digolongkan dalam sisi bawah </t>
    </r>
    <r>
      <rPr>
        <b/>
        <sz val="11"/>
        <color indexed="8"/>
        <rFont val="Bookman Old Style"/>
        <family val="1"/>
      </rPr>
      <t xml:space="preserve">(belum direalisasikan) </t>
    </r>
    <r>
      <rPr>
        <sz val="11"/>
        <color indexed="8"/>
        <rFont val="Bookman Old Style"/>
        <family val="1"/>
      </rPr>
      <t xml:space="preserve">termasuk Jika ada namun belum dilengkapi dokumen kontrak/ tidak direalisasikan, maka digolongkan dalam sisi bawah </t>
    </r>
    <r>
      <rPr>
        <b/>
        <sz val="11"/>
        <color indexed="8"/>
        <rFont val="Bookman Old Style"/>
        <family val="1"/>
      </rPr>
      <t>(belum direalisasikan) sehingga tidak tercantum dalam capaian output</t>
    </r>
  </si>
  <si>
    <t>Tidak terealisasi/ belum terbayar SP2D :</t>
  </si>
  <si>
    <t>Lampiran 2.1</t>
  </si>
  <si>
    <t>Lampiran 2.2</t>
  </si>
  <si>
    <t>DAFTAR SP2D YANG DIAJUKAN PADA TAHAP IINI</t>
  </si>
  <si>
    <t>REALISASI PEMBAYARAN DARI DARI REKENING KAS UMUM DAERAH KEPADA PIHAK KETIGA/OPD MELALUI SP2D DAERAH) DI TAHAP INI</t>
  </si>
  <si>
    <t>Kelengkapan SP2D</t>
  </si>
  <si>
    <t>Kontrak</t>
  </si>
  <si>
    <t>Surat Permohonan Uitzet</t>
  </si>
  <si>
    <t>Adendum Kontrak dan Lampiran</t>
  </si>
  <si>
    <t>Laporan Harian dan Akhir</t>
  </si>
  <si>
    <t>SK tim teknis PPK</t>
  </si>
  <si>
    <t>BAST</t>
  </si>
  <si>
    <t>Pengajuan Pemeriksaan dari pihak III</t>
  </si>
  <si>
    <t>Pengajuan pembayaran dari pihak III</t>
  </si>
  <si>
    <t>SPP</t>
  </si>
  <si>
    <t>SPM</t>
  </si>
  <si>
    <t>MC (MC 100  dan As Build Drawing)</t>
  </si>
  <si>
    <t>TL BAHP jika ada catatan</t>
  </si>
  <si>
    <t>Keterangan/ catatan</t>
  </si>
  <si>
    <t>Kelengkapan lain sesuai kontrak (dokumentasi, dst)</t>
  </si>
  <si>
    <t>BAHP  (dilengkapi perhitungan teknis perbandingan volume dan kualitas anntara konrtran dengan yang terpasang)</t>
  </si>
  <si>
    <t xml:space="preserve">BAHP Administratif dari PPHP dan TL jika ada catatan (dokumen kelengkapan)
a. Dokumen Penganggaran
b. Surat Penetapan PPK
c. Dokumen Perencanaan Pengadaan
d. RUP/SIRUP
e. Dokumen Persiapan Pengadaan
f. Dokumen Pemilhan penyedia, dst
</t>
  </si>
  <si>
    <t>reviu kelengkapan dokumen SPJ (Sampling secara memadai) yakni untuk :</t>
  </si>
  <si>
    <t>Jika ada perjanjangan waktu/ adendum, agar dilengkapi bukti pertimbangan PPK secara memadai</t>
  </si>
  <si>
    <t>Bahwa Pagu anggaran DAK sesuai pagu  anggaran adalah Rp..... sedangkan kontrak adalah senilai Rp. .... terdapat selisih yang terlalu besar. Hal tersebut mengakibatkan potensi pemda kehilangan kesempatan penggunaan anggaran untuk kegiatan yang lainnya dengan selisih Rp....mengapa hal tersebut bisa terjadi ? apakah terjadi kesalahan perencanaan?</t>
  </si>
  <si>
    <t>Terdapat Sisa Kontrak yang belum dibayar, sedangkan sisa dana di RKUD masih mencukupi, kenapa hal tersebut tidak dibayar? Apakah terjadi keterlambatan?</t>
  </si>
  <si>
    <t>Rencana penyelesaian kegiatan apakah telah sesuai dengan target penyerapan dan Kontrak DAK (apakah rencana telah akurat)- kedepan KKR rencana perlu disendirikan di reviu tahap III</t>
  </si>
  <si>
    <t>Dokumen Yang Direviu</t>
  </si>
  <si>
    <t>Keberadaan</t>
  </si>
  <si>
    <t>Kesesuaian dengan Omspan</t>
  </si>
  <si>
    <t>Sesuai</t>
  </si>
  <si>
    <t>Tidak Sesuai</t>
  </si>
  <si>
    <t>LAPORAN REALISASI PENYERAPAN DANA</t>
  </si>
  <si>
    <t>A</t>
  </si>
  <si>
    <t>B</t>
  </si>
  <si>
    <t>CAPAIAN OUTPUT</t>
  </si>
  <si>
    <t>Daftar SP2D</t>
  </si>
  <si>
    <t>Dokumen SP2D</t>
  </si>
  <si>
    <t>a. SP2D Kontraktual</t>
  </si>
  <si>
    <t>b. SP2D Kegiatan Penunjang</t>
  </si>
  <si>
    <t>% Penyerapan Dana</t>
  </si>
  <si>
    <t xml:space="preserve">Daftar Kontrak </t>
  </si>
  <si>
    <t>Dokumen Kontrak</t>
  </si>
  <si>
    <t>a. Tanggal pelelangan</t>
  </si>
  <si>
    <t>b. Tanggal Kontrak</t>
  </si>
  <si>
    <t>c. Nilai Kontrak</t>
  </si>
  <si>
    <t>d. Jangka Waktu Kontrak</t>
  </si>
  <si>
    <t>e. Nama rekanan</t>
  </si>
  <si>
    <t>BA Serah Terima</t>
  </si>
  <si>
    <t>Laporan Konsultan Pengawas</t>
  </si>
  <si>
    <t>Kesesuaian Satuan Output Kontrak dengan Output dalam RK</t>
  </si>
  <si>
    <t>Capaian Output</t>
  </si>
  <si>
    <t>Simpulan Hail Reviu Capaian Output</t>
  </si>
  <si>
    <t>Simpulan</t>
  </si>
  <si>
    <t>CEKLIS KELENGKAPAN DOKUMEN REVIU PENYERAPAN DANA DAN CAPAIAN OUTPUT</t>
  </si>
  <si>
    <t>Provisional Hand Over (PHO)/ Final Hand Over (FHO);</t>
  </si>
  <si>
    <t>C</t>
  </si>
  <si>
    <t xml:space="preserve">Dokumen Lainnya  </t>
  </si>
  <si>
    <t>DOKUMEN LAINNYA (TAMBAHAN)</t>
  </si>
  <si>
    <t>Foto dengan Titik Koordinat</t>
  </si>
  <si>
    <t>NILAI RENCANA KEBUTUHAN DANA UNTUK PENYELESAIAN KEGIATAN DENGAN CAPAIAN OUTPUT 100% DALAM APLIKASI OMSPAN</t>
  </si>
  <si>
    <t>NILAI NRPK (Rp)</t>
  </si>
  <si>
    <t xml:space="preserve">Nilai Kontrak SPK
/ Swakelola (Rp)
</t>
  </si>
  <si>
    <t>Keterangan Kolom 7 :</t>
  </si>
  <si>
    <t>Dilaksanakan Sesuai Kontrak Awal</t>
  </si>
  <si>
    <t>Dilaksanakan sesuai kontrak awal</t>
  </si>
  <si>
    <t>Dilaksanakan dengan adendum kontrak naik</t>
  </si>
  <si>
    <t>Dilaksanakan dengan adendum kontrak turun</t>
  </si>
  <si>
    <t>Tidak dilaksanakan</t>
  </si>
  <si>
    <t>Hasil Reviu (Rp.)</t>
  </si>
  <si>
    <t xml:space="preserve">Koordinat Pada rencana/Omspan </t>
  </si>
  <si>
    <t>Koordinat pada Foto realisasi</t>
  </si>
  <si>
    <t>FOTO DENGAN TITIK KOORDINAT</t>
  </si>
  <si>
    <t>Bukti Foto (boleh di lembar lain)/ Bentuk lain</t>
  </si>
  <si>
    <t>m</t>
  </si>
  <si>
    <t>Catatan Hasil Reviu</t>
  </si>
  <si>
    <r>
      <t>a)</t>
    </r>
    <r>
      <rPr>
        <sz val="7"/>
        <color indexed="8"/>
        <rFont val="Times New Roman"/>
        <family val="1"/>
      </rPr>
      <t xml:space="preserve">  </t>
    </r>
    <r>
      <rPr>
        <sz val="11"/>
        <color indexed="8"/>
        <rFont val="Bookman Old Style"/>
        <family val="1"/>
      </rPr>
      <t>Membantu pemerintah daerah dalam menyajikan laporan secara benar sesuai ketentuan yang berlaku;</t>
    </r>
  </si>
  <si>
    <r>
      <t>b)</t>
    </r>
    <r>
      <rPr>
        <sz val="7"/>
        <color indexed="8"/>
        <rFont val="Times New Roman"/>
        <family val="1"/>
      </rPr>
      <t xml:space="preserve">  </t>
    </r>
    <r>
      <rPr>
        <sz val="11"/>
        <color indexed="8"/>
        <rFont val="Bookman Old Style"/>
        <family val="1"/>
      </rPr>
      <t>Memberikan keyakinan terbatas mengenai keandalan dan keabsahan atas laporan realisasi penyerapan dana dan capaian keluaran (output) kegiatan DAK Fisik sesuai dengan ketentuan yang berlaku; dan</t>
    </r>
  </si>
  <si>
    <r>
      <t>c)</t>
    </r>
    <r>
      <rPr>
        <sz val="7"/>
        <color indexed="8"/>
        <rFont val="Times New Roman"/>
        <family val="1"/>
      </rPr>
      <t xml:space="preserve">  </t>
    </r>
    <r>
      <rPr>
        <sz val="11"/>
        <color indexed="8"/>
        <rFont val="Bookman Old Style"/>
        <family val="1"/>
      </rPr>
      <t>Meningkatkan kualitas pemantauan dan evaluasi pelaksanaan DAK Fisik.</t>
    </r>
  </si>
  <si>
    <t>11) Dokumen yang menunjukkan capaian keluaran (output) kegiatan, dapat berupa:</t>
  </si>
  <si>
    <t>PROGRAM KERJA REVIU</t>
  </si>
  <si>
    <t>No. ST</t>
  </si>
  <si>
    <t>Tanggal ST</t>
  </si>
  <si>
    <t>OPD</t>
  </si>
  <si>
    <t>Bidang</t>
  </si>
  <si>
    <t xml:space="preserve">Sub Bidang </t>
  </si>
  <si>
    <t>Nama PPK</t>
  </si>
  <si>
    <t>Ketua Tim</t>
  </si>
  <si>
    <t>Tim Reviu</t>
  </si>
  <si>
    <t>: Supervisor     :</t>
  </si>
  <si>
    <t xml:space="preserve">  Anggota Tim  :</t>
  </si>
  <si>
    <t>Waktu Reviu</t>
  </si>
  <si>
    <t>nama PA</t>
  </si>
  <si>
    <t xml:space="preserve">Tujuan </t>
  </si>
  <si>
    <t>: Adapun Tujuan Reviu Sebagai berikut :</t>
  </si>
  <si>
    <t xml:space="preserve">  Ketua Tim     :</t>
  </si>
  <si>
    <t>Lingkup</t>
  </si>
  <si>
    <t>Susunan Tim</t>
  </si>
  <si>
    <t>: Tim reviu dibentuk degan keputusan inspektur dengan susunan Tim Reviu terdiri dari :</t>
  </si>
  <si>
    <t>: adapun tahapan reviu DAK dapat disajikan sejak perencanaan, pelaksanaan dan pelaporan sbb :</t>
  </si>
  <si>
    <t>Tahapan reviu</t>
  </si>
  <si>
    <t>Dana dan
Informasi</t>
  </si>
  <si>
    <t>: Berikut beberapa data dan Informasi yang dibutuhkan dalam Reviu :</t>
  </si>
  <si>
    <t>12) dokumen lainnya yang terkait dan dibutuhkan</t>
  </si>
  <si>
    <r>
      <t>1)</t>
    </r>
    <r>
      <rPr>
        <sz val="11"/>
        <color indexed="8"/>
        <rFont val="Times New Roman"/>
        <family val="1"/>
      </rPr>
      <t xml:space="preserve">    </t>
    </r>
    <r>
      <rPr>
        <sz val="11"/>
        <color indexed="8"/>
        <rFont val="Bookman Old Style"/>
        <family val="1"/>
      </rPr>
      <t>Kesesuaian antara dokumen kontrak kegiatan DAK Fisik dengan daftar kontrak kegiatan yang dilaporkan dalam Aplikasi OMSPAN;</t>
    </r>
  </si>
  <si>
    <r>
      <t>2)</t>
    </r>
    <r>
      <rPr>
        <sz val="11"/>
        <color indexed="8"/>
        <rFont val="Times New Roman"/>
        <family val="1"/>
      </rPr>
      <t xml:space="preserve">    </t>
    </r>
    <r>
      <rPr>
        <sz val="11"/>
        <color indexed="8"/>
        <rFont val="Bookman Old Style"/>
        <family val="1"/>
      </rPr>
      <t>kesesuaian antara data titik koordinat pada foto kegiatan DAK Fisik atau titik koordinat yang disampaikan secara terpisah dengan data titik koordinat yang dilaporkan dalam Aplikasi OMSPAN;</t>
    </r>
  </si>
  <si>
    <r>
      <t>3)</t>
    </r>
    <r>
      <rPr>
        <sz val="11"/>
        <color indexed="8"/>
        <rFont val="Times New Roman"/>
        <family val="1"/>
      </rPr>
      <t xml:space="preserve">    </t>
    </r>
    <r>
      <rPr>
        <sz val="11"/>
        <color indexed="8"/>
        <rFont val="Bookman Old Style"/>
        <family val="1"/>
      </rPr>
      <t>kesesuaian antara dokumen Berita Acara Serah Terima Barang dan/atau Pekerjaan kegiatan DAK Fisik dengan data capaian keluaran (output) dan data input Berita Acara Serah Terima Barang dan/atau Pekerjaan kegiatan DAK Fisik yang dilaporkan dalam Aplikasi OMSPAN;</t>
    </r>
  </si>
  <si>
    <r>
      <t>4)</t>
    </r>
    <r>
      <rPr>
        <sz val="11"/>
        <color indexed="8"/>
        <rFont val="Times New Roman"/>
        <family val="1"/>
      </rPr>
      <t xml:space="preserve">    </t>
    </r>
    <r>
      <rPr>
        <sz val="11"/>
        <color indexed="8"/>
        <rFont val="Bookman Old Style"/>
        <family val="1"/>
      </rPr>
      <t>kesesuaian antara nilai yang masih harus dibayarkan kepada penyedia barang/jasa dan/atau pelaksana kegiatan untuk mencapai keluaran (output) 100% kegiatan DAK Fisik dengan nilai rencana kebutuhan dana untuk penyelesaian kegiatan DAK Fisik yang dilaporkan dalam Aplikasi OMSPAN; dan/atau</t>
    </r>
  </si>
  <si>
    <r>
      <t>5)</t>
    </r>
    <r>
      <rPr>
        <sz val="11"/>
        <color indexed="8"/>
        <rFont val="Times New Roman"/>
        <family val="1"/>
      </rPr>
      <t xml:space="preserve">    </t>
    </r>
    <r>
      <rPr>
        <sz val="11"/>
        <color indexed="8"/>
        <rFont val="Bookman Old Style"/>
        <family val="1"/>
      </rPr>
      <t>kesesuaian antara jumlah sisa DAK Fisik pada RKUD dan SP2D BUD atas penggunaan sisa DAK Fisik dengan data sisa dan penggunaan sisa DAK Fisik yang dilaporkan dalam Aplikasi OMSPAN.</t>
    </r>
  </si>
  <si>
    <r>
      <t>a)</t>
    </r>
    <r>
      <rPr>
        <sz val="11"/>
        <color indexed="8"/>
        <rFont val="Times New Roman"/>
        <family val="1"/>
      </rPr>
      <t xml:space="preserve">    </t>
    </r>
    <r>
      <rPr>
        <sz val="11"/>
        <color indexed="8"/>
        <rFont val="Bookman Old Style"/>
        <family val="1"/>
      </rPr>
      <t>Penaggungjawab</t>
    </r>
  </si>
  <si>
    <r>
      <t>b)</t>
    </r>
    <r>
      <rPr>
        <sz val="11"/>
        <color indexed="8"/>
        <rFont val="Times New Roman"/>
        <family val="1"/>
      </rPr>
      <t xml:space="preserve">    </t>
    </r>
    <r>
      <rPr>
        <sz val="11"/>
        <color indexed="8"/>
        <rFont val="Bookman Old Style"/>
        <family val="1"/>
      </rPr>
      <t>Supervisor</t>
    </r>
  </si>
  <si>
    <r>
      <t>c)</t>
    </r>
    <r>
      <rPr>
        <sz val="11"/>
        <color indexed="8"/>
        <rFont val="Times New Roman"/>
        <family val="1"/>
      </rPr>
      <t xml:space="preserve">    </t>
    </r>
    <r>
      <rPr>
        <sz val="11"/>
        <color indexed="8"/>
        <rFont val="Bookman Old Style"/>
        <family val="1"/>
      </rPr>
      <t>Ketua Tim</t>
    </r>
  </si>
  <si>
    <r>
      <t>d)</t>
    </r>
    <r>
      <rPr>
        <sz val="11"/>
        <color indexed="8"/>
        <rFont val="Times New Roman"/>
        <family val="1"/>
      </rPr>
      <t xml:space="preserve">    </t>
    </r>
    <r>
      <rPr>
        <sz val="11"/>
        <color indexed="8"/>
        <rFont val="Bookman Old Style"/>
        <family val="1"/>
      </rPr>
      <t>Anggota tim</t>
    </r>
  </si>
  <si>
    <r>
      <t>1)</t>
    </r>
    <r>
      <rPr>
        <sz val="11"/>
        <color indexed="8"/>
        <rFont val="Times New Roman"/>
        <family val="1"/>
      </rPr>
      <t xml:space="preserve"> </t>
    </r>
    <r>
      <rPr>
        <sz val="11"/>
        <color indexed="8"/>
        <rFont val="Bookman Old Style"/>
        <family val="1"/>
      </rPr>
      <t>perencanaan;</t>
    </r>
  </si>
  <si>
    <r>
      <t>a)</t>
    </r>
    <r>
      <rPr>
        <sz val="11"/>
        <color indexed="8"/>
        <rFont val="Times New Roman"/>
        <family val="1"/>
      </rPr>
      <t xml:space="preserve"> </t>
    </r>
    <r>
      <rPr>
        <sz val="11"/>
        <color indexed="8"/>
        <rFont val="Bookman Old Style"/>
        <family val="1"/>
      </rPr>
      <t>pembentukan tim;</t>
    </r>
  </si>
  <si>
    <r>
      <t>b)</t>
    </r>
    <r>
      <rPr>
        <sz val="11"/>
        <color indexed="8"/>
        <rFont val="Times New Roman"/>
        <family val="1"/>
      </rPr>
      <t xml:space="preserve"> </t>
    </r>
    <r>
      <rPr>
        <sz val="11"/>
        <color indexed="8"/>
        <rFont val="Bookman Old Style"/>
        <family val="1"/>
      </rPr>
      <t>penyusunan jadwal; dan</t>
    </r>
  </si>
  <si>
    <r>
      <t>c)</t>
    </r>
    <r>
      <rPr>
        <sz val="11"/>
        <color indexed="8"/>
        <rFont val="Times New Roman"/>
        <family val="1"/>
      </rPr>
      <t xml:space="preserve"> </t>
    </r>
    <r>
      <rPr>
        <sz val="11"/>
        <color indexed="8"/>
        <rFont val="Bookman Old Style"/>
        <family val="1"/>
      </rPr>
      <t>pengumpulan data dan informasi.</t>
    </r>
  </si>
  <si>
    <r>
      <t>2)</t>
    </r>
    <r>
      <rPr>
        <sz val="11"/>
        <color indexed="8"/>
        <rFont val="Times New Roman"/>
        <family val="1"/>
      </rPr>
      <t xml:space="preserve">  </t>
    </r>
    <r>
      <rPr>
        <sz val="11"/>
        <color indexed="8"/>
        <rFont val="Bookman Old Style"/>
        <family val="1"/>
      </rPr>
      <t>pelaksanaan; dan</t>
    </r>
  </si>
  <si>
    <r>
      <t>a)</t>
    </r>
    <r>
      <rPr>
        <sz val="11"/>
        <color indexed="8"/>
        <rFont val="Times New Roman"/>
        <family val="1"/>
      </rPr>
      <t xml:space="preserve">    </t>
    </r>
    <r>
      <rPr>
        <sz val="11"/>
        <color indexed="8"/>
        <rFont val="Bookman Old Style"/>
        <family val="1"/>
      </rPr>
      <t>penelaahan kesesuaian data</t>
    </r>
  </si>
  <si>
    <r>
      <t>b)</t>
    </r>
    <r>
      <rPr>
        <sz val="11"/>
        <color indexed="8"/>
        <rFont val="Times New Roman"/>
        <family val="1"/>
      </rPr>
      <t xml:space="preserve">    </t>
    </r>
    <r>
      <rPr>
        <sz val="11"/>
        <color indexed="8"/>
        <rFont val="Bookman Old Style"/>
        <family val="1"/>
      </rPr>
      <t>identifikasi permasalahan;</t>
    </r>
  </si>
  <si>
    <r>
      <t>c)</t>
    </r>
    <r>
      <rPr>
        <sz val="11"/>
        <color indexed="8"/>
        <rFont val="Times New Roman"/>
        <family val="1"/>
      </rPr>
      <t xml:space="preserve">    </t>
    </r>
    <r>
      <rPr>
        <sz val="11"/>
        <color indexed="8"/>
        <rFont val="Bookman Old Style"/>
        <family val="1"/>
      </rPr>
      <t>permintaan klarifikasi kepada OPD pelaksana DAK Fisik;</t>
    </r>
  </si>
  <si>
    <r>
      <t>d)</t>
    </r>
    <r>
      <rPr>
        <sz val="11"/>
        <color indexed="8"/>
        <rFont val="Times New Roman"/>
        <family val="1"/>
      </rPr>
      <t xml:space="preserve">    </t>
    </r>
    <r>
      <rPr>
        <sz val="11"/>
        <color indexed="8"/>
        <rFont val="Bookman Old Style"/>
        <family val="1"/>
      </rPr>
      <t>penyusunan rekapitulasi proses Reviu; dan</t>
    </r>
  </si>
  <si>
    <r>
      <t>e)</t>
    </r>
    <r>
      <rPr>
        <sz val="11"/>
        <color indexed="8"/>
        <rFont val="Times New Roman"/>
        <family val="1"/>
      </rPr>
      <t xml:space="preserve">    </t>
    </r>
    <r>
      <rPr>
        <sz val="11"/>
        <color indexed="8"/>
        <rFont val="Bookman Old Style"/>
        <family val="1"/>
      </rPr>
      <t>perbaikan data dalam dokumen persyaratan penyaluran DAK Fisik oleh OPD pelaksana DAK Fisik.</t>
    </r>
  </si>
  <si>
    <r>
      <t>3)</t>
    </r>
    <r>
      <rPr>
        <sz val="11"/>
        <color indexed="8"/>
        <rFont val="Times New Roman"/>
        <family val="1"/>
      </rPr>
      <t xml:space="preserve"> </t>
    </r>
    <r>
      <rPr>
        <sz val="11"/>
        <color indexed="8"/>
        <rFont val="Bookman Old Style"/>
        <family val="1"/>
      </rPr>
      <t>pelaporan hasil Reviu.</t>
    </r>
  </si>
  <si>
    <r>
      <t>a)</t>
    </r>
    <r>
      <rPr>
        <sz val="11"/>
        <color indexed="63"/>
        <rFont val="Times New Roman"/>
        <family val="1"/>
      </rPr>
      <t xml:space="preserve">  </t>
    </r>
    <r>
      <rPr>
        <sz val="11"/>
        <color indexed="8"/>
        <rFont val="Bookman Old Style"/>
        <family val="1"/>
      </rPr>
      <t>penyusunan draf Catatan Hasil Reviu (CHR);</t>
    </r>
  </si>
  <si>
    <r>
      <t>b)</t>
    </r>
    <r>
      <rPr>
        <sz val="11"/>
        <color indexed="63"/>
        <rFont val="Times New Roman"/>
        <family val="1"/>
      </rPr>
      <t xml:space="preserve">  </t>
    </r>
    <r>
      <rPr>
        <sz val="11"/>
        <color indexed="8"/>
        <rFont val="Bookman Old Style"/>
        <family val="1"/>
      </rPr>
      <t>penyampaian draf Catatan Hasil Reviu (CHR) kepada OPD pelaksana DAK Fisik;</t>
    </r>
  </si>
  <si>
    <r>
      <t>c)</t>
    </r>
    <r>
      <rPr>
        <sz val="11"/>
        <color indexed="63"/>
        <rFont val="Times New Roman"/>
        <family val="1"/>
      </rPr>
      <t xml:space="preserve">  </t>
    </r>
    <r>
      <rPr>
        <sz val="11"/>
        <color indexed="8"/>
        <rFont val="Bookman Old Style"/>
        <family val="1"/>
      </rPr>
      <t>konfirmasi atas draf Catatan Hasil Reviu (CHR) oleh OPD pelaksana DAK Fisik; dan</t>
    </r>
  </si>
  <si>
    <r>
      <t>d)</t>
    </r>
    <r>
      <rPr>
        <sz val="11"/>
        <color indexed="63"/>
        <rFont val="Times New Roman"/>
        <family val="1"/>
      </rPr>
      <t xml:space="preserve">  </t>
    </r>
    <r>
      <rPr>
        <sz val="11"/>
        <color indexed="8"/>
        <rFont val="Bookman Old Style"/>
        <family val="1"/>
      </rPr>
      <t>penyampaian hasil Reviu.</t>
    </r>
  </si>
  <si>
    <r>
      <t xml:space="preserve">1)   </t>
    </r>
    <r>
      <rPr>
        <sz val="11"/>
        <color indexed="8"/>
        <rFont val="Bookman Old Style"/>
        <family val="1"/>
      </rPr>
      <t>Laporan realisasi penyerapan dana dan capaian keluaran (output) kegiatan;</t>
    </r>
  </si>
  <si>
    <r>
      <t xml:space="preserve">2)   </t>
    </r>
    <r>
      <rPr>
        <sz val="11"/>
        <color indexed="8"/>
        <rFont val="Bookman Old Style"/>
        <family val="1"/>
      </rPr>
      <t>Sisa DAK Fisik pada RKUD dan SP2D BUD atas penggunaan sisa DAK Fisik;</t>
    </r>
  </si>
  <si>
    <r>
      <t xml:space="preserve">3)   </t>
    </r>
    <r>
      <rPr>
        <sz val="11"/>
        <color indexed="8"/>
        <rFont val="Bookman Old Style"/>
        <family val="1"/>
      </rPr>
      <t>Rencana Kegiatan;</t>
    </r>
  </si>
  <si>
    <r>
      <t xml:space="preserve">4)   </t>
    </r>
    <r>
      <rPr>
        <sz val="11"/>
        <color indexed="8"/>
        <rFont val="Bookman Old Style"/>
        <family val="1"/>
      </rPr>
      <t>Daftar kontrak kegiatan,</t>
    </r>
  </si>
  <si>
    <r>
      <t xml:space="preserve">5)   </t>
    </r>
    <r>
      <rPr>
        <sz val="11"/>
        <color indexed="8"/>
        <rFont val="Bookman Old Style"/>
        <family val="1"/>
      </rPr>
      <t>Dokumen kontrak kegiatan, data bukti pemesanan barang atau bukti sejenis, data pelaksanaan kegiatan swakelola, dan/atau kegiatan penunjang;</t>
    </r>
  </si>
  <si>
    <r>
      <t xml:space="preserve">6)   </t>
    </r>
    <r>
      <rPr>
        <sz val="11"/>
        <color indexed="8"/>
        <rFont val="Bookman Old Style"/>
        <family val="1"/>
      </rPr>
      <t>Foto dengan titik koordinat yang menunjukkan realisasi fisik atas pelaksanaan kegiatan;</t>
    </r>
  </si>
  <si>
    <r>
      <t xml:space="preserve">7)   </t>
    </r>
    <r>
      <rPr>
        <sz val="11"/>
        <color indexed="8"/>
        <rFont val="Bookman Old Style"/>
        <family val="1"/>
      </rPr>
      <t>Dokumen Berita Acara Serah Terima Barang dan/atau Pekerjaan;</t>
    </r>
  </si>
  <si>
    <r>
      <t xml:space="preserve">8)   </t>
    </r>
    <r>
      <rPr>
        <sz val="11"/>
        <color indexed="8"/>
        <rFont val="Bookman Old Style"/>
        <family val="1"/>
      </rPr>
      <t>Laporan yang memuat nilai rencana kebutuhan dana untuk penyelesaian kegiatan dengan capaian keluaran (output) 100%;</t>
    </r>
  </si>
  <si>
    <r>
      <t xml:space="preserve">9)   </t>
    </r>
    <r>
      <rPr>
        <sz val="11"/>
        <color indexed="8"/>
        <rFont val="Bookman Old Style"/>
        <family val="1"/>
      </rPr>
      <t>Surat Perintah Pencairan Dana Bendahara Umum Daerah (SP2D BUD);</t>
    </r>
  </si>
  <si>
    <r>
      <t xml:space="preserve">10) </t>
    </r>
    <r>
      <rPr>
        <sz val="11"/>
        <color indexed="8"/>
        <rFont val="Bookman Old Style"/>
        <family val="1"/>
      </rPr>
      <t>Dokumen penyetoran kelebihan salur dari RKUD ke RKUN berupa Surat Setoran Pengembalian Belanja (SSPB), jika ada; dan</t>
    </r>
  </si>
  <si>
    <r>
      <t>a)</t>
    </r>
    <r>
      <rPr>
        <sz val="11"/>
        <color indexed="63"/>
        <rFont val="Times New Roman"/>
        <family val="1"/>
      </rPr>
      <t xml:space="preserve"> </t>
    </r>
    <r>
      <rPr>
        <sz val="11"/>
        <color indexed="8"/>
        <rFont val="Bookman Old Style"/>
        <family val="1"/>
      </rPr>
      <t>Kemajuan pclaksanaan kegiatan;</t>
    </r>
  </si>
  <si>
    <r>
      <t>b)</t>
    </r>
    <r>
      <rPr>
        <sz val="11"/>
        <color indexed="63"/>
        <rFont val="Times New Roman"/>
        <family val="1"/>
      </rPr>
      <t xml:space="preserve"> </t>
    </r>
    <r>
      <rPr>
        <i/>
        <sz val="11"/>
        <color indexed="8"/>
        <rFont val="Bookman Old Style"/>
        <family val="1"/>
      </rPr>
      <t>Provisional Hand Over</t>
    </r>
    <r>
      <rPr>
        <sz val="11"/>
        <color indexed="8"/>
        <rFont val="Bookman Old Style"/>
        <family val="1"/>
      </rPr>
      <t xml:space="preserve"> (PHO);</t>
    </r>
  </si>
  <si>
    <r>
      <t>c)</t>
    </r>
    <r>
      <rPr>
        <sz val="11"/>
        <color indexed="63"/>
        <rFont val="Times New Roman"/>
        <family val="1"/>
      </rPr>
      <t xml:space="preserve"> </t>
    </r>
    <r>
      <rPr>
        <i/>
        <sz val="11"/>
        <color indexed="8"/>
        <rFont val="Bookman Old Style"/>
        <family val="1"/>
      </rPr>
      <t>Final Hand Over</t>
    </r>
    <r>
      <rPr>
        <sz val="11"/>
        <color indexed="8"/>
        <rFont val="Bookman Old Style"/>
        <family val="1"/>
      </rPr>
      <t xml:space="preserve"> (FHO);</t>
    </r>
  </si>
  <si>
    <r>
      <t>d)</t>
    </r>
    <r>
      <rPr>
        <sz val="11"/>
        <color indexed="63"/>
        <rFont val="Times New Roman"/>
        <family val="1"/>
      </rPr>
      <t xml:space="preserve"> </t>
    </r>
    <r>
      <rPr>
        <sz val="11"/>
        <color indexed="8"/>
        <rFont val="Bookman Old Style"/>
        <family val="1"/>
      </rPr>
      <t>Berita Acara Serah Terima Penyelesaian Pekerjaan; dan/atau</t>
    </r>
  </si>
  <si>
    <t>Prosedur Reviu</t>
  </si>
  <si>
    <t>Pembagian Tugas</t>
  </si>
  <si>
    <t>: berikut pembagian tugas tim</t>
  </si>
  <si>
    <t>Supervisor :</t>
  </si>
  <si>
    <t>: Berikut prosedur reviu secara umum dan lebih detail terlampir dalam KKR sebagai bagian tidak terpisahkan dengan program kerja ini:</t>
  </si>
  <si>
    <t>keterangan Lainnya</t>
  </si>
  <si>
    <t>Status Nilai Rencana Penyelesaian Kegiatan  (NRPK)</t>
  </si>
  <si>
    <t>: Adapun Ruang lingkup reviu meliputi laporan realisasi penyerapan dana dan capaian keluaran (output) kegiatan DAK fisik reguler/ penugasan/afirmasi, secara lebih detail sebagai berikut :</t>
  </si>
  <si>
    <t>Lengkap/Tidak</t>
  </si>
  <si>
    <t>REKAPITULASI PEMBAYARAN KEGIATAN FISIK PER KONTRAK/SPK PER SUB BIDANG</t>
  </si>
  <si>
    <t>OPD pelaksana</t>
  </si>
  <si>
    <t>A. Penjelasan formula perhitungan nilai rencana kebutuhan dana untuk penyelesaian kegiatan dengan capaian keluaran (Output) dalam apliasi OMSPAN:</t>
  </si>
  <si>
    <t>1. Untuk nilai kontrak yang tidak terdapat addendum maka otomatis nilai rencana kebutuhan dana untuk penyelesaian kegiatan sebesar nilai kontrak.</t>
  </si>
  <si>
    <t>2. Untuk nilai kontrak yang terdapat addendum naik, maka otomatis nilai rencana kebutuhan dana untuk penyelesaian kegiatan sesuai dengan nilai kontrak awal</t>
  </si>
  <si>
    <t>3. Untuk nilai kontrak yang terdapat addendum turun, maka otomatis nilai rencana kebutuhan dana untuk penyelesaian kegiatan sesuai nilai addendum turun kontrak tersebut</t>
  </si>
  <si>
    <t>4. Untuk nilai kontrak yang statusnya batal / kegiatan tidak dilaksanakan, maka nilai rencana kebutuhan dana untuk penyelesaian kegiatannya nol.</t>
  </si>
  <si>
    <t>5. Total nilai rencana kebutuhan dana untuk penyelesaian kegiatan adalah hasil akhir  berupa penjumlahan seluruh nilai kebutuhan dana untuk setiap kontrak tersebut</t>
  </si>
  <si>
    <t>B. Contoh / ilustrasi Perhitungan Nilai Rencana Kebutuhan Dana Untuk Penyelesaian Kegiatan Dengan Capaian Keluaran (Output) 100% dalam aplikasi OMSPAN :</t>
  </si>
  <si>
    <t>No. Kontrak</t>
  </si>
  <si>
    <t>Nilai Kontrak (NK)</t>
  </si>
  <si>
    <t>Status Nilai Rencana Penyelesaian Kegiatan (NRPK)</t>
  </si>
  <si>
    <t>Nilai NRPK</t>
  </si>
  <si>
    <t>Penjelasan perhitungan</t>
  </si>
  <si>
    <t xml:space="preserve">Prinsip umum : nilai rencana kebutuhan dana untuk penyelesaian kegiatan dengan capaian keluaran (output) 100% mengacu kepada daftar kontrak yang telah terdaftar di </t>
  </si>
  <si>
    <t xml:space="preserve">aplikasi OMSPAN yang akan dibayarkan untuk mencapai output 100% Formula Perhitungan : </t>
  </si>
  <si>
    <t>REKAPITULASI RENCANA PENYELESAIAN KEGIATAN PER KONTRAK/SPK PER SUB BIDANG</t>
  </si>
  <si>
    <t xml:space="preserve">Tanggal Lelang/ Kontrak </t>
  </si>
  <si>
    <t xml:space="preserve">a. </t>
  </si>
  <si>
    <t xml:space="preserve">b. </t>
  </si>
  <si>
    <t xml:space="preserve">c. </t>
  </si>
  <si>
    <t>Memimpin briefing tim</t>
  </si>
  <si>
    <t xml:space="preserve">d. </t>
  </si>
  <si>
    <t xml:space="preserve">e. </t>
  </si>
  <si>
    <t xml:space="preserve">f. </t>
  </si>
  <si>
    <t xml:space="preserve">g. </t>
  </si>
  <si>
    <t xml:space="preserve">h. </t>
  </si>
  <si>
    <t xml:space="preserve">i. </t>
  </si>
  <si>
    <t>Melakukan wawancara dengan pimpinan entitas yang diperiksa</t>
  </si>
  <si>
    <t xml:space="preserve">j. </t>
  </si>
  <si>
    <t xml:space="preserve">k. </t>
  </si>
  <si>
    <t>Menyampaikan ekspose hasil pemeriksaan kepada penanggung jawab</t>
  </si>
  <si>
    <t xml:space="preserve">l. </t>
  </si>
  <si>
    <t>Memimpin survey pendahuluan/ Pengumpulan data</t>
  </si>
  <si>
    <t>Melakukan review PKR</t>
  </si>
  <si>
    <t>Memimpin entry briefing (jika dibutuhkan)</t>
  </si>
  <si>
    <t>Mengendalikan kegiatan Reviu</t>
  </si>
  <si>
    <t>Melakukan review hasil reviu DAK fisik</t>
  </si>
  <si>
    <t>Melakukan review draft LHR</t>
  </si>
  <si>
    <t>Memberi petunjuk yang bersifat strategis tentang penyelesaian masalah yang ditemukan saat pelaksanaan Penugasan</t>
  </si>
  <si>
    <t>Memimpin exit briefing (jika dibutuhkan)</t>
  </si>
  <si>
    <t>Menandatangani PKR</t>
  </si>
  <si>
    <t>Merumuskan dan menyusun PKR</t>
  </si>
  <si>
    <t>Mendistribusikan tugas kepada para reviewer/anggota</t>
  </si>
  <si>
    <t>Memimpin, membimbing, dan menggerakan pelaksanaan pemeriksaan termasuk melakukan Review</t>
  </si>
  <si>
    <t>Mengkoordinasikan reviewer/anggota</t>
  </si>
  <si>
    <t>Mengkoordinasikan antar reviewer dengan entitas</t>
  </si>
  <si>
    <t>Mengkomunikasikan hasil reviu dengan entitas</t>
  </si>
  <si>
    <t>Meminta komentar dari pimpinan entitas</t>
  </si>
  <si>
    <t>Melakukan review atas Kertas Kerja reviu (KKR) bersama dengan Reviewer/Anggota</t>
  </si>
  <si>
    <t>Menyusun LHR</t>
  </si>
  <si>
    <t>Mengumpulkan bahan untuk PKR</t>
  </si>
  <si>
    <t>Mengusulkan materi PKR</t>
  </si>
  <si>
    <t>Melakukan reviu sesuai dengan PKR</t>
  </si>
  <si>
    <t>Mencatat hasil tahapan Reviu dalam KKR</t>
  </si>
  <si>
    <t>Melaporkan proses tahapan Reviu  kepada ketua tim</t>
  </si>
  <si>
    <t>Mendiskusikan masalah-masalah yang ditemui saat pelaksanaan Reviu dengan ketua tim</t>
  </si>
  <si>
    <t>Mengumpulkan dan menyusun current file dan permanent file dalam ordner</t>
  </si>
  <si>
    <t xml:space="preserve">                     2. Ketua Tim</t>
  </si>
  <si>
    <t xml:space="preserve">                     3. Anggota</t>
  </si>
  <si>
    <t xml:space="preserve">Lampiran PKR </t>
  </si>
  <si>
    <t>Langkah Kerja</t>
  </si>
  <si>
    <t>Dilaksanakan oleh</t>
  </si>
  <si>
    <t>Tahapan/ Sasaran Reviu</t>
  </si>
  <si>
    <t>Identifikasi permasalahan</t>
  </si>
  <si>
    <t>Proses penelaahan kesesuaian data dilaksanakan dengan mencocokan dan meneliti kesesuaian data dalam laporan realisasi penyerapan dana dengan dokumen lainnya.</t>
  </si>
  <si>
    <t>Proses penelaahan kesesuaian data dilaksanakan dengan mencocokan dan meneliti kesesuaian data dalam laporan capaian keluaran (output) kegiatan per jenis per bidang/subbidang dengan dokumen lainnya.</t>
  </si>
  <si>
    <t>Pengumpulan Data dan Informasi</t>
  </si>
  <si>
    <t>Proses penelaahan kesesuaian antara data titik koordinat pada foto kegiatan DAK Fisik dengan data titik koordinat yang dilaporkan dalam Aplikasi OMSPAN</t>
  </si>
  <si>
    <t>Pertemuan Awal</t>
  </si>
  <si>
    <t>Penyusunan draf LHR/Catatan Hasil Reviu (CHR)</t>
  </si>
  <si>
    <t xml:space="preserve">Penyampaian draf LHR/Catatan Hasil Reviu (CHR) kepada OPD </t>
  </si>
  <si>
    <t>Tanggapan atas LHR/CHR</t>
  </si>
  <si>
    <t>Penyusunan Jadwal Reviu dan Program Kerja Reviu</t>
  </si>
  <si>
    <t>Pengendalian Mutu Perencanaan</t>
  </si>
  <si>
    <t>Tahap Perencanaan</t>
  </si>
  <si>
    <t>Tahap Pelaksanaan</t>
  </si>
  <si>
    <t xml:space="preserve">Pengendalian Mutu Pelaksanaan </t>
  </si>
  <si>
    <t>Pengendalian Mutu Pelaporan</t>
  </si>
  <si>
    <t>Tindaklanjut</t>
  </si>
  <si>
    <t>D</t>
  </si>
  <si>
    <t xml:space="preserve">No Langkah </t>
  </si>
  <si>
    <t>Lumajang,    Maret 2020</t>
  </si>
  <si>
    <t>KETUA TIM</t>
  </si>
  <si>
    <t>............................</t>
  </si>
  <si>
    <t>Mengetahui</t>
  </si>
  <si>
    <t>SUPERVISOR</t>
  </si>
  <si>
    <t>..............................</t>
  </si>
  <si>
    <t>Rekapitulasi hasil Reviu dilakukan dengan menyusun Kertas Kerja Reviu serta pengarsipan lampiran</t>
  </si>
  <si>
    <r>
      <t xml:space="preserve">PENGHITUNGAN CAPAIAN KELUARAN </t>
    </r>
    <r>
      <rPr>
        <b/>
        <i/>
        <sz val="12"/>
        <color indexed="8"/>
        <rFont val="Bookman Old Style"/>
        <family val="1"/>
      </rPr>
      <t>(OUTPUT)</t>
    </r>
  </si>
  <si>
    <t>Sub Bidang ………………….Bidang...................</t>
  </si>
  <si>
    <t>reviu hal lainnya</t>
  </si>
  <si>
    <t>Reviu apakah kondisi foto memadai dan mencerminkan output secara memadai ?</t>
  </si>
  <si>
    <t>Reviu apakah titik koordinat lokasi fisik telah sesuai prioritas?</t>
  </si>
  <si>
    <t>Reviu apakah titik koordinat tersebut telah sesuai dengan kondisi seharusnya?</t>
  </si>
  <si>
    <t>Reviu apakah titik koordinat telah sesuai dengan OMSPAN?</t>
  </si>
  <si>
    <t>TAHUN ANGGARAN 2020</t>
  </si>
  <si>
    <t>.................................................</t>
  </si>
  <si>
    <t>Tahap Pelaporan</t>
  </si>
  <si>
    <t>Hal lainnya sesuai pedoman</t>
  </si>
  <si>
    <t>hal lainnya sesuai pedoman</t>
  </si>
  <si>
    <t>Perhatikan tanggal SP2D, pastikan tanggal SP2D terbit pada periode antara tanggal salur DAK Fisik Tahap  sampai dengan penyusunan laporan realisasi penyerapan dana dan capaian keluaran (output) kegiatan Tahap berkenaan</t>
  </si>
  <si>
    <t>Jika jumlah SP2D melebihi jumlah distribusi SP2D BUN per subbidang, catat dan identifikasi pcnyebabnya.</t>
  </si>
  <si>
    <t>Tuangkan dalam kertas kerja Reviu, buat simpulan apakah SP2D tersebut valid, tepat jumlah, dan didukung dasar pembayaran yang sah.</t>
  </si>
  <si>
    <t>Dalam hal terdapat SP2D BUD yang berasal dari dana talangan APBD yang digunakan dengan tujuan manajemen kas dalam penyelesaian output DAK Fisik, maka dalam laporan hasil reviu agar dicantumkan terpisah dari dana yang bersumber dari DAK Fisik dan cukup dicantumkan sebagai tambahan informasi dalam dokumen laporan hasil reviu;</t>
  </si>
  <si>
    <t>Prosedur/Tahapan Pengadaan</t>
  </si>
  <si>
    <t>reviu prosedur pengadaan (Sampling secara memadai) yakni untuk :</t>
  </si>
  <si>
    <t>Buat simpulan persentase (%) penyerapan anggaran hasil Reviu apakah telah mencapai standar/batas minimal</t>
  </si>
  <si>
    <t>Dapatkan dokumen kontraknya, kemudian teliti time line (alur waktu).</t>
  </si>
  <si>
    <t>Buat simpulan persentase (%) capaian keluaran (output) hasil Reviu apakah telah mencapai standar</t>
  </si>
  <si>
    <t>Dapatkan daftar kontrak/SPK/swakelola yang dilaporkan dan diinput dalam Aplikasi OMSPAN per 21 Juli masing-masing bidang/ subbidang</t>
  </si>
  <si>
    <t>Lumajang, ............................</t>
  </si>
  <si>
    <t>OPD….. TAHAP ........ TAHUN …..</t>
  </si>
  <si>
    <t>Tanggal Pelaksanaan</t>
  </si>
  <si>
    <t>Klarifikasi dan Prosedur Reviu lainya</t>
  </si>
  <si>
    <t>Kemajuan Pelaksanaan Kegiatan (laporan kegiatan PA/PPTK)</t>
  </si>
  <si>
    <t>Urutkan mulai tanggal penetapan penyelenggara swakelola/kontrak sampai dengan tanggal penandatangan kontrak swakelola, untuk memastikan kontrak tersebut sah dan prosesnya selesai paling lambat tanggal 21 Juli.</t>
  </si>
  <si>
    <t>....derajat....menit...detik....</t>
  </si>
  <si>
    <t>No BAHP/FHO/PHO</t>
  </si>
  <si>
    <t>Persentase capaian Output</t>
  </si>
  <si>
    <t>Reviu apakah termin pembayaran telah sesuai kontrak??? (uang muka, dst)</t>
  </si>
  <si>
    <t>mulai : 06/07/2018</t>
  </si>
  <si>
    <t>Selasai : …..</t>
  </si>
  <si>
    <t>HPS dan pendukung HPS</t>
  </si>
  <si>
    <t>Perencanaan</t>
  </si>
  <si>
    <t>Identifikasi kebutuhan</t>
  </si>
  <si>
    <t>Rencana Pengadaan</t>
  </si>
  <si>
    <t>Persiapan Pengadaan barang</t>
  </si>
  <si>
    <t>Keberdaan RKA</t>
  </si>
  <si>
    <t>KAK/ Spesifikasi teknis</t>
  </si>
  <si>
    <t>Penetapan HPS</t>
  </si>
  <si>
    <t>Penetapan rancangan Kontrak</t>
  </si>
  <si>
    <t>Penetapan uang muka dan jaminan</t>
  </si>
  <si>
    <t>Persiapan pemilihan</t>
  </si>
  <si>
    <t>Permintaan pemilihan dari PPK</t>
  </si>
  <si>
    <t>Dokumen pemilihan</t>
  </si>
  <si>
    <t>Proses pemilihan</t>
  </si>
  <si>
    <t>Pengumuman tender</t>
  </si>
  <si>
    <t>pendaftaran dan pengunduhan dokumen</t>
  </si>
  <si>
    <t>Pemberian penjelasan</t>
  </si>
  <si>
    <t>Penyampaian dokumen penawaran</t>
  </si>
  <si>
    <t>Pembukaan Penawaran administrasi,teknis, harga dan dokumen kualifikasi</t>
  </si>
  <si>
    <t>Evaluasi penawaran administrasi,teknis, harga dan kualifikasi</t>
  </si>
  <si>
    <t>Pembuktian kualifikasi  (jika dibutuhkan)</t>
  </si>
  <si>
    <t>Klarifikasi dan dan negosisasi (jika dibutuhkan)</t>
  </si>
  <si>
    <t>Penetapan dan pengumuman pemenang</t>
  </si>
  <si>
    <t>E</t>
  </si>
  <si>
    <t>Pelaksanaan Kontrak</t>
  </si>
  <si>
    <t>Penetapan SPPBJ</t>
  </si>
  <si>
    <t>Penandatangaan kontrak</t>
  </si>
  <si>
    <t>Penyerahan lokasi kerja (jika dibutuhkan)</t>
  </si>
  <si>
    <t>SPMK</t>
  </si>
  <si>
    <t>Addendum'</t>
  </si>
  <si>
    <t>Laporan Pengawas/ lainnya</t>
  </si>
  <si>
    <t>Keterangan/ catatan/ Dokumentasi</t>
  </si>
  <si>
    <t>Pagu anggaran DAK dan distribusi penyaluran atau realisasi apakah terdapat deviasi terlalu jauh, jika ya kenapa tidak terserap?</t>
  </si>
  <si>
    <t xml:space="preserve">BA Pemeriksaan Panitia Penerima Barang (tim teknis) dan atau PPK
/PHO/ FHO/Lap Fasilitator Keg Swakelola *)
</t>
  </si>
  <si>
    <t>Reviu apakah terdapat selisih antara nilai kontrak dengan nilai yang dibayar pada SP2D jika ada yang belum terbayar mengapa?</t>
  </si>
  <si>
    <t>tahap  ….</t>
  </si>
  <si>
    <t>tahap …</t>
  </si>
  <si>
    <t>Tahap 1</t>
  </si>
  <si>
    <t>Tahap 2</t>
  </si>
  <si>
    <t>Tahap 3</t>
  </si>
  <si>
    <t>LAMPIRAN 4</t>
  </si>
  <si>
    <t xml:space="preserve">Bidang ………………….Sub Bidang </t>
  </si>
  <si>
    <t>Realisasi</t>
  </si>
</sst>
</file>

<file path=xl/styles.xml><?xml version="1.0" encoding="utf-8"?>
<styleSheet xmlns="http://schemas.openxmlformats.org/spreadsheetml/2006/main">
  <numFmts count="22">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 #,##0_);_(* \(#,##0\);_(* &quot;-&quot;_);_(@_)"/>
    <numFmt numFmtId="170" formatCode="_(&quot;Rp&quot;* #,##0.00_);_(&quot;Rp&quot;* \(#,##0.00\);_(&quot;Rp&quot;* &quot;-&quot;??_);_(@_)"/>
    <numFmt numFmtId="171" formatCode="_(* #,##0.00_);_(* \(#,##0.00\);_(* &quot;-&quot;??_);_(@_)"/>
    <numFmt numFmtId="172" formatCode="dd\-mm\-yyyy"/>
    <numFmt numFmtId="173" formatCode="dd/mm/yyyy;@"/>
    <numFmt numFmtId="174" formatCode="&quot;Yes&quot;;&quot;Yes&quot;;&quot;No&quot;"/>
    <numFmt numFmtId="175" formatCode="&quot;True&quot;;&quot;True&quot;;&quot;False&quot;"/>
    <numFmt numFmtId="176" formatCode="&quot;On&quot;;&quot;On&quot;;&quot;Off&quot;"/>
    <numFmt numFmtId="177" formatCode="[$€-2]\ #,##0.00_);[Red]\([$€-2]\ #,##0.00\)"/>
  </numFmts>
  <fonts count="92">
    <font>
      <sz val="11"/>
      <color theme="1"/>
      <name val="Calibri"/>
      <family val="2"/>
    </font>
    <font>
      <sz val="11"/>
      <color indexed="8"/>
      <name val="Calibri"/>
      <family val="2"/>
    </font>
    <font>
      <sz val="11"/>
      <name val="Bookman Old Style"/>
      <family val="1"/>
    </font>
    <font>
      <b/>
      <sz val="14"/>
      <name val="Bookman Old Style"/>
      <family val="1"/>
    </font>
    <font>
      <b/>
      <sz val="18"/>
      <name val="Bookman Old Style"/>
      <family val="1"/>
    </font>
    <font>
      <b/>
      <sz val="12"/>
      <name val="Bookman Old Style"/>
      <family val="1"/>
    </font>
    <font>
      <b/>
      <sz val="11"/>
      <name val="Bookman Old Style"/>
      <family val="1"/>
    </font>
    <font>
      <b/>
      <sz val="10"/>
      <name val="Bookman Old Style"/>
      <family val="1"/>
    </font>
    <font>
      <sz val="12"/>
      <name val="Bookman Old Style"/>
      <family val="1"/>
    </font>
    <font>
      <b/>
      <sz val="24"/>
      <name val="Bookman Old Style"/>
      <family val="1"/>
    </font>
    <font>
      <sz val="8"/>
      <name val="Bookman Old Style"/>
      <family val="1"/>
    </font>
    <font>
      <sz val="10"/>
      <name val="Bookman Old Style"/>
      <family val="1"/>
    </font>
    <font>
      <sz val="10"/>
      <color indexed="8"/>
      <name val="Bookman Old Style"/>
      <family val="1"/>
    </font>
    <font>
      <sz val="14"/>
      <name val="Bookman Old Style"/>
      <family val="1"/>
    </font>
    <font>
      <sz val="30"/>
      <name val="Bookman Old Style"/>
      <family val="1"/>
    </font>
    <font>
      <b/>
      <sz val="20"/>
      <name val="Bookman Old Style"/>
      <family val="1"/>
    </font>
    <font>
      <b/>
      <sz val="8"/>
      <name val="Bookman Old Style"/>
      <family val="1"/>
    </font>
    <font>
      <i/>
      <sz val="10"/>
      <color indexed="8"/>
      <name val="Bookman Old Style"/>
      <family val="1"/>
    </font>
    <font>
      <b/>
      <i/>
      <sz val="11"/>
      <name val="Bookman Old Style"/>
      <family val="1"/>
    </font>
    <font>
      <b/>
      <sz val="11"/>
      <name val="Arial"/>
      <family val="2"/>
    </font>
    <font>
      <sz val="11"/>
      <name val="Arial"/>
      <family val="2"/>
    </font>
    <font>
      <sz val="11"/>
      <color indexed="8"/>
      <name val="Bookman Old Style"/>
      <family val="1"/>
    </font>
    <font>
      <b/>
      <sz val="11"/>
      <color indexed="8"/>
      <name val="Bookman Old Style"/>
      <family val="1"/>
    </font>
    <font>
      <sz val="7"/>
      <color indexed="8"/>
      <name val="Times New Roman"/>
      <family val="1"/>
    </font>
    <font>
      <i/>
      <sz val="11"/>
      <color indexed="8"/>
      <name val="Bookman Old Style"/>
      <family val="1"/>
    </font>
    <font>
      <b/>
      <sz val="25"/>
      <name val="Bookman Old Style"/>
      <family val="1"/>
    </font>
    <font>
      <sz val="11"/>
      <color indexed="8"/>
      <name val="Times New Roman"/>
      <family val="1"/>
    </font>
    <font>
      <sz val="11"/>
      <color indexed="63"/>
      <name val="Times New Roman"/>
      <family val="1"/>
    </font>
    <font>
      <b/>
      <sz val="30"/>
      <name val="Bookman Old Style"/>
      <family val="1"/>
    </font>
    <font>
      <b/>
      <i/>
      <sz val="12"/>
      <color indexed="8"/>
      <name val="Bookman Old Styl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Bookman Old Style"/>
      <family val="1"/>
    </font>
    <font>
      <sz val="12"/>
      <color indexed="8"/>
      <name val="Bookman Old Style"/>
      <family val="1"/>
    </font>
    <font>
      <b/>
      <sz val="12"/>
      <color indexed="8"/>
      <name val="Bookman Old Style"/>
      <family val="1"/>
    </font>
    <font>
      <sz val="11"/>
      <name val="Calibri"/>
      <family val="2"/>
    </font>
    <font>
      <b/>
      <sz val="11"/>
      <name val="Calibri"/>
      <family val="2"/>
    </font>
    <font>
      <b/>
      <sz val="11"/>
      <color indexed="63"/>
      <name val="Bookman Old Style"/>
      <family val="1"/>
    </font>
    <font>
      <sz val="11"/>
      <color indexed="63"/>
      <name val="Bookman Old Style"/>
      <family val="1"/>
    </font>
    <font>
      <sz val="11"/>
      <color indexed="8"/>
      <name val="Arial"/>
      <family val="2"/>
    </font>
    <font>
      <b/>
      <sz val="11"/>
      <color indexed="8"/>
      <name val="Arial"/>
      <family val="2"/>
    </font>
    <font>
      <b/>
      <sz val="14"/>
      <color indexed="8"/>
      <name val="Bookman Old Style"/>
      <family val="1"/>
    </font>
    <font>
      <b/>
      <sz val="24"/>
      <color indexed="8"/>
      <name val="Bookman Old Style"/>
      <family val="1"/>
    </font>
    <font>
      <b/>
      <u val="single"/>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Bookman Old Style"/>
      <family val="1"/>
    </font>
    <font>
      <sz val="11"/>
      <color rgb="FFFF0000"/>
      <name val="Bookman Old Style"/>
      <family val="1"/>
    </font>
    <font>
      <sz val="12"/>
      <color theme="1"/>
      <name val="Bookman Old Style"/>
      <family val="1"/>
    </font>
    <font>
      <b/>
      <sz val="12"/>
      <color theme="1"/>
      <name val="Bookman Old Style"/>
      <family val="1"/>
    </font>
    <font>
      <sz val="10"/>
      <color theme="1"/>
      <name val="Bookman Old Style"/>
      <family val="1"/>
    </font>
    <font>
      <b/>
      <sz val="11"/>
      <color theme="1"/>
      <name val="Bookman Old Style"/>
      <family val="1"/>
    </font>
    <font>
      <sz val="11"/>
      <color rgb="FF000000"/>
      <name val="Bookman Old Style"/>
      <family val="1"/>
    </font>
    <font>
      <b/>
      <sz val="11"/>
      <color rgb="FF000000"/>
      <name val="Bookman Old Style"/>
      <family val="1"/>
    </font>
    <font>
      <b/>
      <sz val="11"/>
      <color rgb="FF272727"/>
      <name val="Bookman Old Style"/>
      <family val="1"/>
    </font>
    <font>
      <sz val="11"/>
      <color rgb="FF272727"/>
      <name val="Bookman Old Style"/>
      <family val="1"/>
    </font>
    <font>
      <sz val="11"/>
      <color rgb="FF000000"/>
      <name val="Times New Roman"/>
      <family val="1"/>
    </font>
    <font>
      <sz val="11"/>
      <color rgb="FF2E2E2E"/>
      <name val="Bookman Old Style"/>
      <family val="1"/>
    </font>
    <font>
      <sz val="11"/>
      <color theme="1"/>
      <name val="Arial"/>
      <family val="2"/>
    </font>
    <font>
      <b/>
      <sz val="11"/>
      <color theme="1"/>
      <name val="Arial"/>
      <family val="2"/>
    </font>
    <font>
      <b/>
      <sz val="11"/>
      <color rgb="FF2E2E2E"/>
      <name val="Bookman Old Style"/>
      <family val="1"/>
    </font>
    <font>
      <b/>
      <sz val="14"/>
      <color theme="1"/>
      <name val="Bookman Old Style"/>
      <family val="1"/>
    </font>
    <font>
      <b/>
      <sz val="24"/>
      <color theme="1"/>
      <name val="Bookman Old Style"/>
      <family val="1"/>
    </font>
    <font>
      <b/>
      <u val="single"/>
      <sz val="11"/>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0070C0"/>
        <bgColor indexed="64"/>
      </patternFill>
    </fill>
    <fill>
      <patternFill patternType="solid">
        <fgColor rgb="FFDDDDDD"/>
        <bgColor indexed="64"/>
      </patternFill>
    </fill>
    <fill>
      <patternFill patternType="solid">
        <fgColor rgb="FFFFFFFF"/>
        <bgColor indexed="64"/>
      </patternFill>
    </fill>
    <fill>
      <patternFill patternType="solid">
        <fgColor rgb="FFFFFF00"/>
        <bgColor indexed="64"/>
      </patternFill>
    </fill>
    <fill>
      <patternFill patternType="solid">
        <fgColor theme="3" tint="0.599990010261535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style="hair"/>
      <bottom style="hair"/>
    </border>
    <border>
      <left style="thin"/>
      <right style="thin"/>
      <top style="thin"/>
      <bottom style="medium"/>
    </border>
    <border>
      <left/>
      <right style="thin"/>
      <top style="thin"/>
      <bottom style="medium"/>
    </border>
    <border>
      <left/>
      <right style="thin"/>
      <top/>
      <bottom style="thin"/>
    </border>
    <border>
      <left style="thin"/>
      <right style="thin"/>
      <top/>
      <bottom style="thin"/>
    </border>
    <border>
      <left/>
      <right/>
      <top style="double"/>
      <bottom/>
    </border>
    <border>
      <left style="medium"/>
      <right style="medium"/>
      <top style="medium"/>
      <bottom style="medium"/>
    </border>
    <border>
      <left/>
      <right style="medium"/>
      <top/>
      <bottom style="medium"/>
    </border>
    <border>
      <left style="medium"/>
      <right style="medium"/>
      <top/>
      <bottom style="medium"/>
    </border>
    <border>
      <left style="thin"/>
      <right/>
      <top style="thin"/>
      <bottom/>
    </border>
    <border>
      <left/>
      <right style="thin"/>
      <top style="thin"/>
      <bottom/>
    </border>
    <border>
      <left style="thin"/>
      <right/>
      <top/>
      <bottom style="thin"/>
    </border>
    <border>
      <left style="thin"/>
      <right/>
      <top style="medium"/>
      <bottom style="thin"/>
    </border>
    <border>
      <left/>
      <right style="thin"/>
      <top style="medium"/>
      <bottom style="thin"/>
    </border>
    <border>
      <left style="medium"/>
      <right style="medium"/>
      <top style="medium"/>
      <bottom/>
    </border>
    <border>
      <left/>
      <right/>
      <top style="medium"/>
      <bottom style="medium"/>
    </border>
    <border>
      <left/>
      <right style="medium"/>
      <top style="medium"/>
      <bottom style="medium"/>
    </border>
    <border>
      <left style="medium"/>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515">
    <xf numFmtId="0" fontId="0" fillId="0" borderId="0" xfId="0" applyFont="1" applyAlignment="1">
      <alignment/>
    </xf>
    <xf numFmtId="0" fontId="74" fillId="0" borderId="0" xfId="0" applyFont="1" applyAlignment="1">
      <alignment/>
    </xf>
    <xf numFmtId="0" fontId="75" fillId="0" borderId="0" xfId="0" applyFont="1" applyAlignment="1">
      <alignment/>
    </xf>
    <xf numFmtId="0" fontId="2" fillId="0" borderId="0" xfId="0" applyFont="1" applyAlignment="1">
      <alignment/>
    </xf>
    <xf numFmtId="0" fontId="2" fillId="0" borderId="0" xfId="0" applyFont="1" applyAlignment="1">
      <alignment horizontal="left"/>
    </xf>
    <xf numFmtId="0" fontId="7" fillId="0" borderId="0" xfId="0" applyFont="1" applyAlignment="1">
      <alignment vertical="center"/>
    </xf>
    <xf numFmtId="0" fontId="2" fillId="0" borderId="0" xfId="0" applyFont="1" applyAlignment="1">
      <alignment vertical="center" wrapText="1"/>
    </xf>
    <xf numFmtId="0" fontId="7" fillId="33" borderId="10" xfId="0" applyFont="1" applyFill="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xf>
    <xf numFmtId="0" fontId="2" fillId="0" borderId="10" xfId="0" applyFont="1" applyBorder="1" applyAlignment="1">
      <alignment horizontal="center" vertical="top"/>
    </xf>
    <xf numFmtId="0" fontId="2" fillId="0" borderId="10" xfId="0" applyFont="1" applyBorder="1" applyAlignment="1">
      <alignment vertical="top" wrapText="1"/>
    </xf>
    <xf numFmtId="0" fontId="2" fillId="33" borderId="10" xfId="0" applyFont="1" applyFill="1" applyBorder="1" applyAlignment="1">
      <alignment horizontal="center" vertical="top"/>
    </xf>
    <xf numFmtId="173" fontId="2" fillId="33" borderId="10" xfId="0" applyNumberFormat="1" applyFont="1" applyFill="1" applyBorder="1" applyAlignment="1">
      <alignment horizontal="center" vertical="top"/>
    </xf>
    <xf numFmtId="0" fontId="2" fillId="33" borderId="10" xfId="0" applyFont="1" applyFill="1" applyBorder="1" applyAlignment="1">
      <alignment vertical="top" wrapText="1"/>
    </xf>
    <xf numFmtId="1" fontId="2" fillId="33" borderId="10" xfId="59" applyNumberFormat="1" applyFont="1" applyFill="1" applyBorder="1" applyAlignment="1">
      <alignment horizontal="center" vertical="top"/>
    </xf>
    <xf numFmtId="0" fontId="76" fillId="0" borderId="0" xfId="0" applyFont="1" applyAlignment="1">
      <alignment/>
    </xf>
    <xf numFmtId="0" fontId="76" fillId="0" borderId="0" xfId="0" applyFont="1" applyAlignment="1">
      <alignment horizontal="center"/>
    </xf>
    <xf numFmtId="0" fontId="76" fillId="0" borderId="0" xfId="0" applyFont="1" applyAlignment="1">
      <alignment horizontal="left"/>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xf>
    <xf numFmtId="0" fontId="5" fillId="0" borderId="0" xfId="0" applyFont="1" applyAlignment="1">
      <alignment horizontal="center" vertical="center"/>
    </xf>
    <xf numFmtId="0" fontId="8"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0" borderId="10" xfId="0" applyFont="1" applyBorder="1" applyAlignment="1">
      <alignment horizontal="center"/>
    </xf>
    <xf numFmtId="0" fontId="2" fillId="0" borderId="10" xfId="0" applyFont="1" applyBorder="1" applyAlignment="1">
      <alignment vertical="top"/>
    </xf>
    <xf numFmtId="173" fontId="8" fillId="33" borderId="10" xfId="56" applyNumberFormat="1" applyFont="1" applyFill="1" applyBorder="1" applyAlignment="1">
      <alignment horizontal="center" vertical="top" wrapText="1"/>
      <protection/>
    </xf>
    <xf numFmtId="41" fontId="2" fillId="33" borderId="11" xfId="43" applyFont="1" applyFill="1" applyBorder="1" applyAlignment="1">
      <alignment vertical="top" wrapText="1"/>
    </xf>
    <xf numFmtId="0" fontId="2" fillId="33" borderId="10" xfId="0" applyFont="1" applyFill="1" applyBorder="1" applyAlignment="1">
      <alignment vertical="top"/>
    </xf>
    <xf numFmtId="0" fontId="77" fillId="0" borderId="0" xfId="0" applyFont="1" applyAlignment="1">
      <alignment horizontal="center"/>
    </xf>
    <xf numFmtId="0" fontId="76" fillId="0" borderId="0" xfId="0" applyFont="1" applyAlignment="1">
      <alignment horizontal="left"/>
    </xf>
    <xf numFmtId="9" fontId="6" fillId="0" borderId="10" xfId="59" applyFont="1" applyBorder="1" applyAlignment="1">
      <alignment/>
    </xf>
    <xf numFmtId="0" fontId="2" fillId="0" borderId="12" xfId="0" applyFont="1" applyBorder="1" applyAlignment="1">
      <alignment/>
    </xf>
    <xf numFmtId="0" fontId="5" fillId="0" borderId="10" xfId="0" applyFont="1" applyBorder="1" applyAlignment="1">
      <alignment/>
    </xf>
    <xf numFmtId="0" fontId="2" fillId="0" borderId="0" xfId="0" applyFont="1" applyBorder="1" applyAlignment="1">
      <alignment/>
    </xf>
    <xf numFmtId="0" fontId="76" fillId="0" borderId="0" xfId="0" applyFont="1" applyAlignment="1">
      <alignment horizontal="left"/>
    </xf>
    <xf numFmtId="0" fontId="10" fillId="0" borderId="10" xfId="0" applyFont="1" applyBorder="1" applyAlignment="1">
      <alignment horizontal="left" vertical="top" wrapText="1"/>
    </xf>
    <xf numFmtId="0" fontId="10" fillId="0" borderId="10" xfId="0" applyFont="1" applyBorder="1" applyAlignment="1">
      <alignment vertical="top" wrapText="1"/>
    </xf>
    <xf numFmtId="169" fontId="10" fillId="0" borderId="10" xfId="56" applyNumberFormat="1" applyFont="1" applyBorder="1" applyAlignment="1">
      <alignment horizontal="left" vertical="top" wrapText="1"/>
      <protection/>
    </xf>
    <xf numFmtId="0" fontId="10" fillId="0" borderId="10" xfId="56" applyFont="1" applyFill="1" applyBorder="1" applyAlignment="1">
      <alignment horizontal="left" vertical="top" wrapText="1"/>
      <protection/>
    </xf>
    <xf numFmtId="173" fontId="10" fillId="0" borderId="10" xfId="56" applyNumberFormat="1" applyFont="1" applyBorder="1" applyAlignment="1">
      <alignment horizontal="center" vertical="top" wrapText="1"/>
      <protection/>
    </xf>
    <xf numFmtId="169" fontId="10" fillId="0" borderId="10" xfId="44" applyFont="1" applyBorder="1" applyAlignment="1">
      <alignment horizontal="left" vertical="top" wrapText="1"/>
    </xf>
    <xf numFmtId="0" fontId="10" fillId="0" borderId="10" xfId="0" applyFont="1" applyBorder="1" applyAlignment="1">
      <alignment vertical="top"/>
    </xf>
    <xf numFmtId="171" fontId="10" fillId="0" borderId="10" xfId="42" applyFont="1" applyBorder="1" applyAlignment="1">
      <alignment vertical="top"/>
    </xf>
    <xf numFmtId="0" fontId="10" fillId="0" borderId="10" xfId="56" applyFont="1" applyBorder="1" applyAlignment="1">
      <alignment horizontal="left" vertical="top" wrapText="1"/>
      <protection/>
    </xf>
    <xf numFmtId="0" fontId="10" fillId="0" borderId="10" xfId="0" applyFont="1" applyBorder="1" applyAlignment="1">
      <alignment horizontal="center" vertical="top"/>
    </xf>
    <xf numFmtId="173" fontId="10" fillId="0" borderId="10" xfId="0" applyNumberFormat="1" applyFont="1" applyBorder="1" applyAlignment="1">
      <alignment horizontal="center" vertical="top"/>
    </xf>
    <xf numFmtId="1" fontId="10" fillId="0" borderId="10" xfId="59" applyNumberFormat="1" applyFont="1" applyBorder="1" applyAlignment="1">
      <alignment horizontal="center" vertical="top"/>
    </xf>
    <xf numFmtId="0" fontId="10" fillId="0" borderId="11" xfId="0" applyFont="1" applyBorder="1" applyAlignment="1">
      <alignment vertical="top"/>
    </xf>
    <xf numFmtId="0" fontId="10" fillId="0" borderId="13" xfId="0" applyFont="1" applyBorder="1" applyAlignment="1">
      <alignment vertical="top"/>
    </xf>
    <xf numFmtId="0" fontId="10" fillId="0" borderId="14" xfId="0" applyFont="1" applyBorder="1" applyAlignment="1">
      <alignment vertical="top"/>
    </xf>
    <xf numFmtId="0" fontId="11" fillId="0" borderId="10" xfId="0" applyFont="1" applyBorder="1" applyAlignment="1">
      <alignment horizontal="center"/>
    </xf>
    <xf numFmtId="0" fontId="11" fillId="0" borderId="10" xfId="0" applyFont="1" applyBorder="1" applyAlignment="1">
      <alignment horizontal="center" vertical="top"/>
    </xf>
    <xf numFmtId="173" fontId="11" fillId="0" borderId="10" xfId="56" applyNumberFormat="1" applyFont="1" applyBorder="1" applyAlignment="1">
      <alignment horizontal="center" vertical="top" wrapText="1"/>
      <protection/>
    </xf>
    <xf numFmtId="41" fontId="11" fillId="0" borderId="10" xfId="43" applyFont="1" applyBorder="1" applyAlignment="1">
      <alignment vertical="top"/>
    </xf>
    <xf numFmtId="0" fontId="11" fillId="33" borderId="11" xfId="56" applyFont="1" applyFill="1" applyBorder="1" applyAlignment="1">
      <alignment vertical="top" wrapText="1"/>
      <protection/>
    </xf>
    <xf numFmtId="0" fontId="11" fillId="33" borderId="14" xfId="56" applyFont="1" applyFill="1" applyBorder="1" applyAlignment="1">
      <alignment vertical="top" wrapText="1"/>
      <protection/>
    </xf>
    <xf numFmtId="173" fontId="11" fillId="33" borderId="10" xfId="56" applyNumberFormat="1" applyFont="1" applyFill="1" applyBorder="1" applyAlignment="1">
      <alignment horizontal="center" vertical="top" wrapText="1"/>
      <protection/>
    </xf>
    <xf numFmtId="169" fontId="10" fillId="33" borderId="10" xfId="44" applyFont="1" applyFill="1" applyBorder="1" applyAlignment="1">
      <alignment horizontal="left" vertical="top" wrapText="1"/>
    </xf>
    <xf numFmtId="0" fontId="11" fillId="0" borderId="10" xfId="0" applyFont="1" applyBorder="1" applyAlignment="1">
      <alignment/>
    </xf>
    <xf numFmtId="169" fontId="11" fillId="0" borderId="10" xfId="0" applyNumberFormat="1" applyFont="1" applyBorder="1" applyAlignment="1">
      <alignment vertical="center"/>
    </xf>
    <xf numFmtId="169" fontId="11" fillId="33" borderId="10" xfId="0" applyNumberFormat="1" applyFont="1" applyFill="1" applyBorder="1" applyAlignment="1">
      <alignment vertical="center"/>
    </xf>
    <xf numFmtId="169" fontId="11" fillId="0" borderId="10" xfId="0" applyNumberFormat="1" applyFont="1" applyBorder="1" applyAlignment="1">
      <alignment vertical="center" wrapText="1"/>
    </xf>
    <xf numFmtId="41" fontId="11" fillId="33" borderId="10" xfId="43" applyFont="1" applyFill="1" applyBorder="1" applyAlignment="1">
      <alignment vertical="top"/>
    </xf>
    <xf numFmtId="0" fontId="78" fillId="33" borderId="10" xfId="0" applyFont="1" applyFill="1" applyBorder="1" applyAlignment="1">
      <alignment horizontal="center" vertical="center" wrapText="1"/>
    </xf>
    <xf numFmtId="0" fontId="78" fillId="33" borderId="10" xfId="0" applyFont="1" applyFill="1" applyBorder="1" applyAlignment="1">
      <alignment horizontal="center" vertical="top" wrapText="1"/>
    </xf>
    <xf numFmtId="0" fontId="78" fillId="0" borderId="10" xfId="0" applyFont="1" applyBorder="1" applyAlignment="1">
      <alignment horizontal="center"/>
    </xf>
    <xf numFmtId="0" fontId="11" fillId="0" borderId="10" xfId="0" applyFont="1" applyBorder="1" applyAlignment="1">
      <alignment vertical="top" wrapText="1"/>
    </xf>
    <xf numFmtId="41" fontId="11" fillId="0" borderId="10" xfId="43" applyFont="1" applyBorder="1" applyAlignment="1">
      <alignment vertical="top" wrapText="1"/>
    </xf>
    <xf numFmtId="0" fontId="11" fillId="0" borderId="15" xfId="0" applyFont="1" applyBorder="1" applyAlignment="1">
      <alignment horizontal="center" vertical="top"/>
    </xf>
    <xf numFmtId="2" fontId="11" fillId="0" borderId="10" xfId="0" applyNumberFormat="1" applyFont="1" applyBorder="1" applyAlignment="1">
      <alignment horizontal="center" vertical="top" wrapText="1"/>
    </xf>
    <xf numFmtId="10" fontId="11" fillId="0" borderId="10" xfId="59" applyNumberFormat="1" applyFont="1" applyBorder="1" applyAlignment="1">
      <alignment horizontal="center" vertical="top"/>
    </xf>
    <xf numFmtId="169" fontId="7" fillId="0" borderId="10" xfId="0" applyNumberFormat="1" applyFont="1" applyBorder="1" applyAlignment="1">
      <alignment vertical="top"/>
    </xf>
    <xf numFmtId="169" fontId="11" fillId="0" borderId="10" xfId="0" applyNumberFormat="1" applyFont="1" applyBorder="1" applyAlignment="1">
      <alignment vertical="top"/>
    </xf>
    <xf numFmtId="0" fontId="2" fillId="0" borderId="0" xfId="0" applyFont="1" applyAlignment="1">
      <alignment vertical="top"/>
    </xf>
    <xf numFmtId="0" fontId="2" fillId="33" borderId="10" xfId="0" applyFont="1" applyFill="1" applyBorder="1" applyAlignment="1">
      <alignment horizontal="center" vertical="center" wrapText="1"/>
    </xf>
    <xf numFmtId="169" fontId="2" fillId="0" borderId="10" xfId="0" applyNumberFormat="1" applyFont="1" applyBorder="1" applyAlignment="1">
      <alignment vertical="top"/>
    </xf>
    <xf numFmtId="9" fontId="2" fillId="0" borderId="10" xfId="59" applyFont="1" applyBorder="1" applyAlignment="1">
      <alignment horizontal="center" vertical="top"/>
    </xf>
    <xf numFmtId="10" fontId="2" fillId="0" borderId="10" xfId="59" applyNumberFormat="1" applyFont="1" applyBorder="1" applyAlignment="1">
      <alignment horizontal="center" vertical="top"/>
    </xf>
    <xf numFmtId="10" fontId="2" fillId="0" borderId="11" xfId="59" applyNumberFormat="1" applyFont="1" applyBorder="1" applyAlignment="1">
      <alignment horizontal="center" vertical="top"/>
    </xf>
    <xf numFmtId="169" fontId="6" fillId="0" borderId="11" xfId="0" applyNumberFormat="1" applyFont="1" applyBorder="1" applyAlignment="1">
      <alignment/>
    </xf>
    <xf numFmtId="169" fontId="6" fillId="0" borderId="10" xfId="0" applyNumberFormat="1" applyFont="1" applyBorder="1" applyAlignment="1">
      <alignment/>
    </xf>
    <xf numFmtId="9" fontId="6" fillId="0" borderId="11" xfId="59" applyFont="1" applyBorder="1" applyAlignment="1">
      <alignment/>
    </xf>
    <xf numFmtId="169" fontId="2" fillId="0" borderId="10" xfId="59" applyNumberFormat="1" applyFont="1" applyBorder="1" applyAlignment="1">
      <alignment horizontal="center" vertical="top"/>
    </xf>
    <xf numFmtId="169" fontId="2" fillId="0" borderId="11" xfId="59" applyNumberFormat="1" applyFont="1" applyBorder="1" applyAlignment="1">
      <alignment horizontal="center" vertical="top"/>
    </xf>
    <xf numFmtId="9" fontId="6" fillId="0" borderId="11" xfId="59" applyFont="1" applyBorder="1" applyAlignment="1">
      <alignment horizontal="center"/>
    </xf>
    <xf numFmtId="0" fontId="5" fillId="0" borderId="15" xfId="56" applyFont="1" applyBorder="1" applyAlignment="1">
      <alignment horizontal="center" vertical="top"/>
      <protection/>
    </xf>
    <xf numFmtId="0" fontId="5" fillId="0" borderId="16" xfId="56" applyFont="1" applyFill="1" applyBorder="1" applyAlignment="1">
      <alignment horizontal="center" vertical="top"/>
      <protection/>
    </xf>
    <xf numFmtId="0" fontId="5" fillId="0" borderId="16" xfId="56" applyFont="1" applyBorder="1" applyAlignment="1">
      <alignment horizontal="center" vertical="top"/>
      <protection/>
    </xf>
    <xf numFmtId="0" fontId="5" fillId="0" borderId="11" xfId="56" applyFont="1" applyBorder="1" applyAlignment="1">
      <alignment horizontal="left" vertical="top"/>
      <protection/>
    </xf>
    <xf numFmtId="0" fontId="3" fillId="0" borderId="13" xfId="56" applyFont="1" applyBorder="1" applyAlignment="1">
      <alignment horizontal="left" vertical="top"/>
      <protection/>
    </xf>
    <xf numFmtId="0" fontId="5" fillId="0" borderId="13" xfId="56" applyFont="1" applyFill="1" applyBorder="1" applyAlignment="1">
      <alignment horizontal="left" vertical="top"/>
      <protection/>
    </xf>
    <xf numFmtId="0" fontId="5" fillId="0" borderId="13" xfId="56" applyFont="1" applyBorder="1" applyAlignment="1">
      <alignment horizontal="left" vertical="top"/>
      <protection/>
    </xf>
    <xf numFmtId="0" fontId="5" fillId="0" borderId="13" xfId="56" applyFont="1" applyBorder="1" applyAlignment="1">
      <alignment horizontal="center" vertical="top"/>
      <protection/>
    </xf>
    <xf numFmtId="0" fontId="5" fillId="0" borderId="14" xfId="56" applyFont="1" applyBorder="1" applyAlignment="1">
      <alignment horizontal="left" vertical="top"/>
      <protection/>
    </xf>
    <xf numFmtId="0" fontId="8" fillId="0" borderId="17" xfId="56" applyFont="1" applyBorder="1" applyAlignment="1">
      <alignment horizontal="center" vertical="top"/>
      <protection/>
    </xf>
    <xf numFmtId="0" fontId="8" fillId="0" borderId="17" xfId="56" applyFont="1" applyBorder="1" applyAlignment="1">
      <alignment horizontal="left" vertical="top" wrapText="1"/>
      <protection/>
    </xf>
    <xf numFmtId="0" fontId="8" fillId="0" borderId="17" xfId="56" applyNumberFormat="1" applyFont="1" applyBorder="1" applyAlignment="1">
      <alignment horizontal="center" vertical="top" wrapText="1"/>
      <protection/>
    </xf>
    <xf numFmtId="169" fontId="8" fillId="0" borderId="17" xfId="56" applyNumberFormat="1" applyFont="1" applyBorder="1" applyAlignment="1">
      <alignment horizontal="left" vertical="top" wrapText="1"/>
      <protection/>
    </xf>
    <xf numFmtId="0" fontId="8" fillId="0" borderId="17" xfId="56" applyFont="1" applyBorder="1" applyAlignment="1">
      <alignment horizontal="center" vertical="top" wrapText="1"/>
      <protection/>
    </xf>
    <xf numFmtId="0" fontId="8" fillId="34" borderId="17" xfId="56" applyFont="1" applyFill="1" applyBorder="1" applyAlignment="1">
      <alignment horizontal="left" vertical="top" wrapText="1"/>
      <protection/>
    </xf>
    <xf numFmtId="172" fontId="8" fillId="0" borderId="17" xfId="56" applyNumberFormat="1" applyFont="1" applyBorder="1" applyAlignment="1">
      <alignment horizontal="center" vertical="top" wrapText="1"/>
      <protection/>
    </xf>
    <xf numFmtId="9" fontId="8" fillId="0" borderId="17" xfId="56" applyNumberFormat="1" applyFont="1" applyBorder="1" applyAlignment="1">
      <alignment horizontal="center" vertical="top" wrapText="1"/>
      <protection/>
    </xf>
    <xf numFmtId="169" fontId="8" fillId="0" borderId="17" xfId="44" applyFont="1" applyBorder="1" applyAlignment="1">
      <alignment horizontal="left" vertical="top" wrapText="1"/>
    </xf>
    <xf numFmtId="0" fontId="5" fillId="35" borderId="18" xfId="56" applyFont="1" applyFill="1" applyBorder="1" applyAlignment="1">
      <alignment horizontal="center" vertical="top"/>
      <protection/>
    </xf>
    <xf numFmtId="0" fontId="5" fillId="35" borderId="19" xfId="56" applyFont="1" applyFill="1" applyBorder="1" applyAlignment="1">
      <alignment horizontal="center" vertical="top"/>
      <protection/>
    </xf>
    <xf numFmtId="169" fontId="5" fillId="35" borderId="18" xfId="56" applyNumberFormat="1" applyFont="1" applyFill="1" applyBorder="1" applyAlignment="1">
      <alignment horizontal="left" vertical="top"/>
      <protection/>
    </xf>
    <xf numFmtId="0" fontId="5" fillId="35" borderId="18" xfId="56" applyFont="1" applyFill="1" applyBorder="1" applyAlignment="1">
      <alignment horizontal="left" vertical="top"/>
      <protection/>
    </xf>
    <xf numFmtId="0" fontId="5" fillId="6" borderId="20" xfId="56" applyFont="1" applyFill="1" applyBorder="1" applyAlignment="1">
      <alignment horizontal="center" vertical="top"/>
      <protection/>
    </xf>
    <xf numFmtId="169" fontId="5" fillId="6" borderId="21" xfId="56" applyNumberFormat="1" applyFont="1" applyFill="1" applyBorder="1" applyAlignment="1">
      <alignment horizontal="left" vertical="top"/>
      <protection/>
    </xf>
    <xf numFmtId="0" fontId="5" fillId="6" borderId="21" xfId="56" applyFont="1" applyFill="1" applyBorder="1" applyAlignment="1">
      <alignment horizontal="center" vertical="top"/>
      <protection/>
    </xf>
    <xf numFmtId="0" fontId="5" fillId="6" borderId="21" xfId="56" applyFont="1" applyFill="1" applyBorder="1" applyAlignment="1">
      <alignment horizontal="left" vertical="top"/>
      <protection/>
    </xf>
    <xf numFmtId="41" fontId="5" fillId="35" borderId="19" xfId="43" applyFont="1" applyFill="1" applyBorder="1" applyAlignment="1">
      <alignment horizontal="center" vertical="top"/>
    </xf>
    <xf numFmtId="41" fontId="5" fillId="35" borderId="18" xfId="43" applyFont="1" applyFill="1" applyBorder="1" applyAlignment="1">
      <alignment horizontal="center" vertical="top"/>
    </xf>
    <xf numFmtId="41" fontId="5" fillId="35" borderId="18" xfId="43" applyFont="1" applyFill="1" applyBorder="1" applyAlignment="1">
      <alignment horizontal="left" vertical="top"/>
    </xf>
    <xf numFmtId="41" fontId="5" fillId="6" borderId="21" xfId="43" applyFont="1" applyFill="1" applyBorder="1" applyAlignment="1">
      <alignment horizontal="left" vertical="top"/>
    </xf>
    <xf numFmtId="41" fontId="5" fillId="6" borderId="21" xfId="43" applyFont="1" applyFill="1" applyBorder="1" applyAlignment="1">
      <alignment horizontal="center" vertical="top"/>
    </xf>
    <xf numFmtId="0" fontId="8" fillId="0" borderId="0" xfId="56" applyFont="1" applyAlignment="1">
      <alignment vertical="center"/>
      <protection/>
    </xf>
    <xf numFmtId="0" fontId="8" fillId="0" borderId="0" xfId="56" applyFont="1" applyAlignment="1">
      <alignment horizontal="left" vertical="center"/>
      <protection/>
    </xf>
    <xf numFmtId="0" fontId="8" fillId="0" borderId="0" xfId="56" applyFont="1" applyAlignment="1">
      <alignment horizontal="center" vertical="center"/>
      <protection/>
    </xf>
    <xf numFmtId="0" fontId="8" fillId="0" borderId="0" xfId="56" applyFont="1" applyAlignment="1">
      <alignment horizontal="left" vertical="center" indent="1"/>
      <protection/>
    </xf>
    <xf numFmtId="0" fontId="0" fillId="0" borderId="0" xfId="0" applyAlignment="1">
      <alignment horizontal="center"/>
    </xf>
    <xf numFmtId="0" fontId="0" fillId="0" borderId="0" xfId="0" applyAlignment="1">
      <alignment horizontal="center" vertical="center"/>
    </xf>
    <xf numFmtId="0" fontId="74" fillId="0" borderId="10" xfId="0" applyFont="1" applyBorder="1" applyAlignment="1">
      <alignment horizontal="center" vertical="center"/>
    </xf>
    <xf numFmtId="0" fontId="76" fillId="0" borderId="10" xfId="0" applyFont="1" applyBorder="1" applyAlignment="1">
      <alignment wrapText="1"/>
    </xf>
    <xf numFmtId="0" fontId="76" fillId="0" borderId="10" xfId="0" applyFont="1" applyBorder="1" applyAlignment="1">
      <alignment/>
    </xf>
    <xf numFmtId="0" fontId="76" fillId="0" borderId="10" xfId="0" applyFont="1" applyBorder="1" applyAlignment="1">
      <alignment horizontal="left" wrapText="1"/>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xf>
    <xf numFmtId="0" fontId="5" fillId="0" borderId="0" xfId="0" applyFont="1" applyAlignment="1">
      <alignment/>
    </xf>
    <xf numFmtId="0" fontId="0" fillId="0" borderId="22" xfId="0" applyBorder="1" applyAlignment="1">
      <alignment horizontal="center" vertical="center"/>
    </xf>
    <xf numFmtId="0" fontId="0" fillId="0" borderId="22" xfId="0" applyBorder="1" applyAlignment="1">
      <alignment/>
    </xf>
    <xf numFmtId="0" fontId="79" fillId="0" borderId="0" xfId="0" applyFont="1" applyAlignment="1">
      <alignment horizontal="center" vertical="center"/>
    </xf>
    <xf numFmtId="0" fontId="8" fillId="0" borderId="0" xfId="0" applyFont="1" applyAlignment="1">
      <alignment horizontal="center" vertical="top"/>
    </xf>
    <xf numFmtId="0" fontId="2" fillId="0" borderId="0" xfId="0" applyFont="1" applyAlignment="1">
      <alignment wrapText="1"/>
    </xf>
    <xf numFmtId="0" fontId="2" fillId="33" borderId="10" xfId="0" applyFont="1" applyFill="1" applyBorder="1" applyAlignment="1">
      <alignment vertical="center"/>
    </xf>
    <xf numFmtId="0" fontId="2" fillId="33" borderId="10" xfId="0" applyFont="1" applyFill="1" applyBorder="1" applyAlignment="1">
      <alignment horizontal="center" vertical="center"/>
    </xf>
    <xf numFmtId="0" fontId="16" fillId="33" borderId="10" xfId="0" applyFont="1" applyFill="1" applyBorder="1" applyAlignment="1">
      <alignment vertical="top" wrapText="1"/>
    </xf>
    <xf numFmtId="169" fontId="16" fillId="33" borderId="10" xfId="56" applyNumberFormat="1" applyFont="1" applyFill="1" applyBorder="1" applyAlignment="1">
      <alignment horizontal="left" vertical="top" wrapText="1"/>
      <protection/>
    </xf>
    <xf numFmtId="0" fontId="16" fillId="33" borderId="10" xfId="56" applyFont="1" applyFill="1" applyBorder="1" applyAlignment="1">
      <alignment horizontal="left" vertical="top" wrapText="1"/>
      <protection/>
    </xf>
    <xf numFmtId="173" fontId="16" fillId="33" borderId="10" xfId="56" applyNumberFormat="1" applyFont="1" applyFill="1" applyBorder="1" applyAlignment="1">
      <alignment horizontal="center" vertical="top" wrapText="1"/>
      <protection/>
    </xf>
    <xf numFmtId="169" fontId="16" fillId="33" borderId="10" xfId="42" applyNumberFormat="1" applyFont="1" applyFill="1" applyBorder="1" applyAlignment="1">
      <alignment horizontal="left" vertical="top" wrapText="1"/>
    </xf>
    <xf numFmtId="0" fontId="6" fillId="33" borderId="10" xfId="0" applyFont="1" applyFill="1" applyBorder="1" applyAlignment="1">
      <alignment vertical="top"/>
    </xf>
    <xf numFmtId="0" fontId="2" fillId="33" borderId="10" xfId="0" applyFont="1" applyFill="1" applyBorder="1" applyAlignment="1">
      <alignment/>
    </xf>
    <xf numFmtId="173" fontId="2" fillId="0" borderId="0" xfId="0" applyNumberFormat="1" applyFont="1" applyAlignment="1">
      <alignment/>
    </xf>
    <xf numFmtId="10" fontId="11" fillId="0" borderId="11" xfId="59" applyNumberFormat="1" applyFont="1" applyBorder="1" applyAlignment="1">
      <alignment horizontal="center" vertical="top"/>
    </xf>
    <xf numFmtId="2" fontId="74" fillId="0" borderId="0" xfId="0" applyNumberFormat="1" applyFont="1" applyAlignment="1">
      <alignment horizontal="center"/>
    </xf>
    <xf numFmtId="169" fontId="79" fillId="33" borderId="0" xfId="0" applyNumberFormat="1" applyFont="1" applyFill="1" applyAlignment="1">
      <alignment/>
    </xf>
    <xf numFmtId="10" fontId="74"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left" wrapText="1"/>
    </xf>
    <xf numFmtId="0" fontId="2" fillId="33" borderId="10" xfId="0" applyFont="1" applyFill="1" applyBorder="1" applyAlignment="1">
      <alignment horizontal="center" vertical="center" wrapText="1"/>
    </xf>
    <xf numFmtId="0" fontId="78" fillId="33" borderId="10" xfId="0" applyFont="1" applyFill="1" applyBorder="1" applyAlignment="1">
      <alignment horizontal="center" vertical="center" wrapText="1"/>
    </xf>
    <xf numFmtId="0" fontId="2" fillId="0" borderId="11" xfId="0" applyFont="1" applyBorder="1" applyAlignment="1">
      <alignment horizontal="center" vertical="top"/>
    </xf>
    <xf numFmtId="9" fontId="8" fillId="0" borderId="10" xfId="59" applyFont="1" applyBorder="1" applyAlignment="1">
      <alignment horizontal="center"/>
    </xf>
    <xf numFmtId="0" fontId="8" fillId="0" borderId="0" xfId="0" applyFont="1" applyBorder="1" applyAlignment="1">
      <alignment horizont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0" fontId="6" fillId="0" borderId="0" xfId="0" applyFont="1" applyAlignment="1">
      <alignment/>
    </xf>
    <xf numFmtId="0" fontId="2" fillId="0" borderId="0" xfId="0" applyFont="1" applyAlignment="1">
      <alignment horizontal="left" vertical="top"/>
    </xf>
    <xf numFmtId="0" fontId="74" fillId="0" borderId="0" xfId="0" applyFont="1" applyAlignment="1">
      <alignment vertical="top"/>
    </xf>
    <xf numFmtId="0" fontId="2" fillId="0" borderId="0" xfId="0" applyFont="1" applyBorder="1" applyAlignment="1">
      <alignment vertical="top"/>
    </xf>
    <xf numFmtId="0" fontId="49" fillId="0" borderId="0" xfId="0" applyFont="1" applyAlignment="1">
      <alignment/>
    </xf>
    <xf numFmtId="0" fontId="49" fillId="0" borderId="0" xfId="0" applyFont="1" applyAlignment="1">
      <alignment horizontal="right"/>
    </xf>
    <xf numFmtId="3" fontId="2" fillId="0" borderId="0" xfId="0" applyNumberFormat="1" applyFont="1" applyAlignment="1">
      <alignment/>
    </xf>
    <xf numFmtId="0" fontId="6" fillId="33" borderId="23" xfId="0" applyFont="1" applyFill="1" applyBorder="1" applyAlignment="1">
      <alignment horizontal="center" wrapText="1"/>
    </xf>
    <xf numFmtId="0" fontId="6" fillId="33" borderId="24" xfId="0" applyFont="1" applyFill="1" applyBorder="1" applyAlignment="1">
      <alignment horizontal="center" wrapText="1"/>
    </xf>
    <xf numFmtId="0" fontId="6" fillId="33" borderId="25" xfId="0" applyFont="1" applyFill="1" applyBorder="1" applyAlignment="1">
      <alignment horizontal="center" wrapText="1"/>
    </xf>
    <xf numFmtId="0" fontId="49" fillId="0" borderId="25" xfId="0" applyFont="1" applyBorder="1" applyAlignment="1">
      <alignment vertical="top"/>
    </xf>
    <xf numFmtId="0" fontId="19" fillId="0" borderId="24" xfId="0" applyFont="1" applyBorder="1" applyAlignment="1">
      <alignment horizontal="center" vertical="top"/>
    </xf>
    <xf numFmtId="3" fontId="19" fillId="0" borderId="24" xfId="0" applyNumberFormat="1" applyFont="1" applyBorder="1" applyAlignment="1">
      <alignment horizontal="right" vertical="top"/>
    </xf>
    <xf numFmtId="10" fontId="19" fillId="0" borderId="24" xfId="59" applyNumberFormat="1" applyFont="1" applyBorder="1" applyAlignment="1">
      <alignment horizontal="right" vertical="top"/>
    </xf>
    <xf numFmtId="10" fontId="49" fillId="0" borderId="24" xfId="59" applyNumberFormat="1" applyFont="1" applyBorder="1" applyAlignment="1">
      <alignment vertical="top"/>
    </xf>
    <xf numFmtId="2" fontId="20" fillId="0" borderId="24" xfId="0" applyNumberFormat="1" applyFont="1" applyBorder="1" applyAlignment="1">
      <alignment horizontal="right" vertical="top"/>
    </xf>
    <xf numFmtId="0" fontId="19" fillId="0" borderId="25" xfId="0" applyFont="1" applyBorder="1" applyAlignment="1">
      <alignment horizontal="center" vertical="top"/>
    </xf>
    <xf numFmtId="0" fontId="19" fillId="0" borderId="24" xfId="0" applyFont="1" applyBorder="1" applyAlignment="1">
      <alignment vertical="top"/>
    </xf>
    <xf numFmtId="2" fontId="19" fillId="0" borderId="24" xfId="0" applyNumberFormat="1" applyFont="1" applyBorder="1" applyAlignment="1">
      <alignment horizontal="right"/>
    </xf>
    <xf numFmtId="3" fontId="20" fillId="0" borderId="24" xfId="0" applyNumberFormat="1" applyFont="1" applyBorder="1" applyAlignment="1">
      <alignment horizontal="left" vertical="top"/>
    </xf>
    <xf numFmtId="0" fontId="50" fillId="0" borderId="0" xfId="0" applyFont="1" applyAlignment="1">
      <alignment/>
    </xf>
    <xf numFmtId="0" fontId="20" fillId="0" borderId="24" xfId="0" applyFont="1" applyBorder="1" applyAlignment="1">
      <alignment vertical="top"/>
    </xf>
    <xf numFmtId="3" fontId="20" fillId="0" borderId="24" xfId="0" applyNumberFormat="1" applyFont="1" applyBorder="1" applyAlignment="1">
      <alignment horizontal="right" vertical="top"/>
    </xf>
    <xf numFmtId="10" fontId="20" fillId="0" borderId="24" xfId="59" applyNumberFormat="1" applyFont="1" applyBorder="1" applyAlignment="1">
      <alignment horizontal="right" vertical="top"/>
    </xf>
    <xf numFmtId="2" fontId="20" fillId="0" borderId="24" xfId="0" applyNumberFormat="1" applyFont="1" applyBorder="1" applyAlignment="1">
      <alignment horizontal="right"/>
    </xf>
    <xf numFmtId="3" fontId="19" fillId="36" borderId="24" xfId="0" applyNumberFormat="1" applyFont="1" applyFill="1" applyBorder="1" applyAlignment="1">
      <alignment horizontal="right" vertical="top"/>
    </xf>
    <xf numFmtId="10" fontId="19" fillId="36" borderId="24" xfId="59" applyNumberFormat="1" applyFont="1" applyFill="1" applyBorder="1" applyAlignment="1">
      <alignment horizontal="right" vertical="top"/>
    </xf>
    <xf numFmtId="0" fontId="20" fillId="0" borderId="25" xfId="0" applyFont="1" applyBorder="1" applyAlignment="1">
      <alignment vertical="top"/>
    </xf>
    <xf numFmtId="2" fontId="20" fillId="0" borderId="24" xfId="0" applyNumberFormat="1" applyFont="1" applyBorder="1" applyAlignment="1">
      <alignment horizontal="right" vertical="top" wrapText="1"/>
    </xf>
    <xf numFmtId="0" fontId="20" fillId="0" borderId="25" xfId="0" applyFont="1" applyBorder="1" applyAlignment="1">
      <alignment horizontal="center" vertical="top"/>
    </xf>
    <xf numFmtId="0" fontId="20" fillId="0" borderId="24" xfId="0" applyFont="1" applyBorder="1" applyAlignment="1">
      <alignment vertical="top" wrapText="1"/>
    </xf>
    <xf numFmtId="3" fontId="20" fillId="0" borderId="24" xfId="0" applyNumberFormat="1" applyFont="1" applyBorder="1" applyAlignment="1">
      <alignment horizontal="right" wrapText="1"/>
    </xf>
    <xf numFmtId="3" fontId="20" fillId="0" borderId="24" xfId="0" applyNumberFormat="1" applyFont="1" applyBorder="1" applyAlignment="1">
      <alignment horizontal="right"/>
    </xf>
    <xf numFmtId="3" fontId="20" fillId="0" borderId="24" xfId="0" applyNumberFormat="1" applyFont="1" applyBorder="1" applyAlignment="1">
      <alignment horizontal="right" vertical="top" wrapText="1"/>
    </xf>
    <xf numFmtId="2" fontId="20" fillId="0" borderId="24" xfId="0" applyNumberFormat="1" applyFont="1" applyBorder="1" applyAlignment="1">
      <alignment horizontal="right" wrapText="1"/>
    </xf>
    <xf numFmtId="0" fontId="19" fillId="0" borderId="24" xfId="0" applyFont="1" applyBorder="1" applyAlignment="1">
      <alignment vertical="top" wrapText="1"/>
    </xf>
    <xf numFmtId="0" fontId="19" fillId="0" borderId="25" xfId="0" applyFont="1" applyFill="1" applyBorder="1" applyAlignment="1">
      <alignment horizontal="center" vertical="top"/>
    </xf>
    <xf numFmtId="0" fontId="19" fillId="0" borderId="24" xfId="0" applyFont="1" applyFill="1" applyBorder="1" applyAlignment="1">
      <alignment vertical="top"/>
    </xf>
    <xf numFmtId="3" fontId="20" fillId="0" borderId="24" xfId="0" applyNumberFormat="1" applyFont="1" applyFill="1" applyBorder="1" applyAlignment="1">
      <alignment horizontal="right" vertical="top"/>
    </xf>
    <xf numFmtId="10" fontId="20" fillId="0" borderId="24" xfId="59" applyNumberFormat="1" applyFont="1" applyFill="1" applyBorder="1" applyAlignment="1">
      <alignment horizontal="right" vertical="top"/>
    </xf>
    <xf numFmtId="2" fontId="20" fillId="0" borderId="24" xfId="0" applyNumberFormat="1" applyFont="1" applyFill="1" applyBorder="1" applyAlignment="1">
      <alignment horizontal="right" vertical="top" wrapText="1"/>
    </xf>
    <xf numFmtId="0" fontId="49" fillId="0" borderId="0" xfId="0" applyFont="1" applyFill="1" applyAlignment="1">
      <alignment/>
    </xf>
    <xf numFmtId="10" fontId="20" fillId="0" borderId="0" xfId="59" applyNumberFormat="1" applyFont="1" applyBorder="1" applyAlignment="1">
      <alignment horizontal="right" vertical="top"/>
    </xf>
    <xf numFmtId="3" fontId="20" fillId="0" borderId="23" xfId="0" applyNumberFormat="1" applyFont="1" applyBorder="1" applyAlignment="1">
      <alignment horizontal="right" vertical="top"/>
    </xf>
    <xf numFmtId="2" fontId="20" fillId="0" borderId="23" xfId="0" applyNumberFormat="1" applyFont="1" applyBorder="1" applyAlignment="1">
      <alignment horizontal="right" vertical="top"/>
    </xf>
    <xf numFmtId="0" fontId="49" fillId="0" borderId="23" xfId="0" applyFont="1" applyBorder="1" applyAlignment="1">
      <alignment/>
    </xf>
    <xf numFmtId="10" fontId="49" fillId="0" borderId="0" xfId="59" applyNumberFormat="1" applyFont="1" applyAlignment="1">
      <alignment/>
    </xf>
    <xf numFmtId="3" fontId="49" fillId="0" borderId="23" xfId="0" applyNumberFormat="1" applyFont="1" applyBorder="1" applyAlignment="1">
      <alignment/>
    </xf>
    <xf numFmtId="3" fontId="49" fillId="0" borderId="0" xfId="0" applyNumberFormat="1" applyFont="1" applyAlignment="1">
      <alignment/>
    </xf>
    <xf numFmtId="9" fontId="2" fillId="0" borderId="12" xfId="0" applyNumberFormat="1" applyFont="1" applyBorder="1" applyAlignment="1">
      <alignment/>
    </xf>
    <xf numFmtId="9" fontId="2" fillId="0" borderId="0" xfId="0" applyNumberFormat="1" applyFont="1" applyBorder="1" applyAlignment="1">
      <alignment/>
    </xf>
    <xf numFmtId="9" fontId="2" fillId="37" borderId="10" xfId="59" applyFont="1" applyFill="1" applyBorder="1" applyAlignment="1">
      <alignment horizontal="center" vertical="top"/>
    </xf>
    <xf numFmtId="10" fontId="2" fillId="37" borderId="10" xfId="59" applyNumberFormat="1" applyFont="1" applyFill="1" applyBorder="1" applyAlignment="1">
      <alignment horizontal="center" vertical="top"/>
    </xf>
    <xf numFmtId="9" fontId="2" fillId="38" borderId="10" xfId="59" applyFont="1" applyFill="1" applyBorder="1" applyAlignment="1">
      <alignment horizontal="center" vertical="top"/>
    </xf>
    <xf numFmtId="10" fontId="2" fillId="38" borderId="10" xfId="59" applyNumberFormat="1" applyFont="1" applyFill="1" applyBorder="1" applyAlignment="1">
      <alignment horizontal="center" vertical="top"/>
    </xf>
    <xf numFmtId="0" fontId="76" fillId="0" borderId="0" xfId="0" applyFont="1" applyAlignment="1">
      <alignment horizontal="center"/>
    </xf>
    <xf numFmtId="0" fontId="76" fillId="0" borderId="0" xfId="0" applyFont="1" applyAlignment="1">
      <alignment horizontal="left"/>
    </xf>
    <xf numFmtId="0" fontId="77" fillId="0" borderId="0" xfId="0" applyFont="1" applyAlignment="1">
      <alignment horizontal="center"/>
    </xf>
    <xf numFmtId="0" fontId="78" fillId="33" borderId="10" xfId="0" applyFont="1" applyFill="1" applyBorder="1" applyAlignment="1">
      <alignment horizontal="center" vertical="center" wrapText="1"/>
    </xf>
    <xf numFmtId="0" fontId="78" fillId="0" borderId="10" xfId="0" applyFont="1" applyBorder="1" applyAlignment="1">
      <alignment horizontal="center"/>
    </xf>
    <xf numFmtId="0" fontId="5" fillId="0" borderId="0" xfId="0" applyFont="1" applyAlignment="1">
      <alignment vertical="center"/>
    </xf>
    <xf numFmtId="0" fontId="74" fillId="0" borderId="0" xfId="0" applyFont="1" applyBorder="1" applyAlignment="1">
      <alignment/>
    </xf>
    <xf numFmtId="0" fontId="2" fillId="0" borderId="0" xfId="0" applyFont="1" applyAlignment="1">
      <alignment horizontal="right"/>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0" fontId="74" fillId="0" borderId="0" xfId="0" applyFont="1" applyAlignment="1">
      <alignment horizontal="left"/>
    </xf>
    <xf numFmtId="0" fontId="2" fillId="0" borderId="11" xfId="0" applyFont="1" applyBorder="1" applyAlignment="1">
      <alignment horizontal="center"/>
    </xf>
    <xf numFmtId="0" fontId="2" fillId="0" borderId="14" xfId="0" applyFont="1" applyBorder="1" applyAlignment="1">
      <alignment horizontal="center"/>
    </xf>
    <xf numFmtId="0" fontId="10" fillId="0" borderId="10" xfId="0" applyFont="1" applyBorder="1" applyAlignment="1">
      <alignment horizontal="right"/>
    </xf>
    <xf numFmtId="0" fontId="10" fillId="0" borderId="10" xfId="0" applyFont="1" applyBorder="1" applyAlignment="1">
      <alignment/>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4" xfId="0" applyFont="1" applyFill="1" applyBorder="1" applyAlignment="1">
      <alignment horizontal="center" vertical="center"/>
    </xf>
    <xf numFmtId="0" fontId="2" fillId="0" borderId="11" xfId="0" applyFont="1" applyBorder="1" applyAlignment="1">
      <alignment/>
    </xf>
    <xf numFmtId="0" fontId="2" fillId="0" borderId="14" xfId="0" applyFont="1" applyBorder="1" applyAlignment="1">
      <alignment/>
    </xf>
    <xf numFmtId="0" fontId="10" fillId="0" borderId="10" xfId="0" applyFont="1" applyBorder="1" applyAlignment="1">
      <alignment wrapText="1"/>
    </xf>
    <xf numFmtId="0" fontId="10" fillId="0" borderId="10" xfId="0" applyFont="1" applyBorder="1" applyAlignment="1">
      <alignment horizontal="right" vertical="top"/>
    </xf>
    <xf numFmtId="0" fontId="2" fillId="0" borderId="14" xfId="0" applyFont="1" applyBorder="1" applyAlignment="1">
      <alignment vertical="top"/>
    </xf>
    <xf numFmtId="0" fontId="76" fillId="0" borderId="0" xfId="0" applyFont="1" applyAlignment="1">
      <alignment horizontal="center"/>
    </xf>
    <xf numFmtId="0" fontId="79" fillId="0" borderId="0" xfId="0" applyFont="1" applyAlignment="1">
      <alignment horizontal="center" vertical="center"/>
    </xf>
    <xf numFmtId="0" fontId="2" fillId="0" borderId="0" xfId="0" applyFont="1" applyAlignment="1">
      <alignment horizontal="center"/>
    </xf>
    <xf numFmtId="0" fontId="2" fillId="33" borderId="10" xfId="0" applyFont="1" applyFill="1" applyBorder="1" applyAlignment="1">
      <alignment horizontal="center" vertical="center" wrapText="1"/>
    </xf>
    <xf numFmtId="0" fontId="11" fillId="0" borderId="14" xfId="0" applyFont="1" applyBorder="1" applyAlignment="1">
      <alignment horizontal="center" vertical="top"/>
    </xf>
    <xf numFmtId="0" fontId="78" fillId="0" borderId="10" xfId="0" applyFont="1" applyBorder="1" applyAlignment="1">
      <alignment horizontal="center"/>
    </xf>
    <xf numFmtId="0" fontId="77" fillId="0" borderId="0" xfId="0" applyFont="1" applyAlignment="1">
      <alignment horizontal="center"/>
    </xf>
    <xf numFmtId="0" fontId="76" fillId="0" borderId="0" xfId="0" applyFont="1" applyAlignment="1">
      <alignment horizontal="left"/>
    </xf>
    <xf numFmtId="0" fontId="78" fillId="33" borderId="14" xfId="0" applyFont="1" applyFill="1" applyBorder="1" applyAlignment="1">
      <alignment horizontal="center" vertical="center" wrapText="1"/>
    </xf>
    <xf numFmtId="0" fontId="78" fillId="0" borderId="14" xfId="0" applyFont="1" applyBorder="1" applyAlignment="1">
      <alignment horizontal="center"/>
    </xf>
    <xf numFmtId="0" fontId="78"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77" fillId="33" borderId="10" xfId="0" applyFont="1" applyFill="1" applyBorder="1" applyAlignment="1">
      <alignment horizontal="center" vertical="center" wrapText="1"/>
    </xf>
    <xf numFmtId="0" fontId="79" fillId="16" borderId="10" xfId="0" applyFont="1" applyFill="1" applyBorder="1" applyAlignment="1">
      <alignment horizontal="center" vertical="center"/>
    </xf>
    <xf numFmtId="0" fontId="77" fillId="16" borderId="10" xfId="0" applyFont="1" applyFill="1" applyBorder="1" applyAlignment="1">
      <alignment wrapText="1"/>
    </xf>
    <xf numFmtId="0" fontId="76" fillId="16" borderId="10" xfId="0" applyFont="1" applyFill="1" applyBorder="1" applyAlignment="1">
      <alignment/>
    </xf>
    <xf numFmtId="0" fontId="77" fillId="16" borderId="10" xfId="0" applyFont="1" applyFill="1" applyBorder="1" applyAlignment="1">
      <alignment/>
    </xf>
    <xf numFmtId="0" fontId="74" fillId="8" borderId="10" xfId="0" applyFont="1" applyFill="1" applyBorder="1" applyAlignment="1">
      <alignment horizontal="center" vertical="center"/>
    </xf>
    <xf numFmtId="0" fontId="76" fillId="8" borderId="10" xfId="0" applyFont="1" applyFill="1" applyBorder="1" applyAlignment="1">
      <alignment wrapText="1"/>
    </xf>
    <xf numFmtId="0" fontId="76" fillId="8" borderId="10" xfId="0" applyFont="1" applyFill="1" applyBorder="1" applyAlignment="1">
      <alignment/>
    </xf>
    <xf numFmtId="0" fontId="79" fillId="8" borderId="10" xfId="0" applyFont="1" applyFill="1" applyBorder="1" applyAlignment="1">
      <alignment horizontal="center" vertical="center"/>
    </xf>
    <xf numFmtId="0" fontId="77" fillId="8" borderId="10" xfId="0" applyFont="1" applyFill="1" applyBorder="1" applyAlignment="1">
      <alignment wrapText="1"/>
    </xf>
    <xf numFmtId="0" fontId="77" fillId="8" borderId="10" xfId="0" applyFont="1" applyFill="1" applyBorder="1" applyAlignment="1">
      <alignment/>
    </xf>
    <xf numFmtId="0" fontId="11" fillId="0" borderId="13" xfId="0" applyFont="1" applyBorder="1" applyAlignment="1">
      <alignment horizontal="center" vertical="top"/>
    </xf>
    <xf numFmtId="0" fontId="76" fillId="0" borderId="0" xfId="0" applyFont="1" applyAlignment="1">
      <alignment/>
    </xf>
    <xf numFmtId="0" fontId="2" fillId="33" borderId="10" xfId="0" applyFont="1" applyFill="1" applyBorder="1" applyAlignment="1">
      <alignment horizontal="center" vertical="center" wrapText="1"/>
    </xf>
    <xf numFmtId="0" fontId="80" fillId="0" borderId="0" xfId="0" applyFont="1" applyAlignment="1">
      <alignment horizontal="justify"/>
    </xf>
    <xf numFmtId="0" fontId="81" fillId="0" borderId="0" xfId="0" applyFont="1" applyAlignment="1">
      <alignment horizontal="justify"/>
    </xf>
    <xf numFmtId="0" fontId="80" fillId="0" borderId="0" xfId="0" applyFont="1" applyAlignment="1">
      <alignment horizontal="left"/>
    </xf>
    <xf numFmtId="0" fontId="13" fillId="0" borderId="0" xfId="0" applyFont="1" applyAlignment="1">
      <alignment vertical="center"/>
    </xf>
    <xf numFmtId="0" fontId="14" fillId="0" borderId="0" xfId="0" applyFont="1" applyAlignment="1">
      <alignment vertical="center"/>
    </xf>
    <xf numFmtId="0" fontId="11" fillId="0" borderId="0" xfId="0" applyFont="1" applyAlignment="1">
      <alignment vertical="center"/>
    </xf>
    <xf numFmtId="0" fontId="77" fillId="0" borderId="0" xfId="0" applyFont="1" applyBorder="1" applyAlignment="1">
      <alignment vertical="center"/>
    </xf>
    <xf numFmtId="0" fontId="79" fillId="0" borderId="0" xfId="0" applyFont="1" applyAlignment="1">
      <alignment vertical="center"/>
    </xf>
    <xf numFmtId="0" fontId="0" fillId="0" borderId="0" xfId="0" applyBorder="1" applyAlignment="1">
      <alignment/>
    </xf>
    <xf numFmtId="0" fontId="79" fillId="0" borderId="0" xfId="0" applyFont="1" applyBorder="1" applyAlignment="1">
      <alignment vertical="center"/>
    </xf>
    <xf numFmtId="0" fontId="80" fillId="0" borderId="0" xfId="0" applyFont="1" applyAlignment="1">
      <alignment horizontal="left" indent="2"/>
    </xf>
    <xf numFmtId="0" fontId="80" fillId="0" borderId="0" xfId="0" applyFont="1" applyAlignment="1">
      <alignment horizontal="left" wrapText="1" indent="2"/>
    </xf>
    <xf numFmtId="0" fontId="80" fillId="0" borderId="0" xfId="0" applyFont="1" applyAlignment="1">
      <alignment horizontal="justify" wrapText="1"/>
    </xf>
    <xf numFmtId="0" fontId="80" fillId="0" borderId="0" xfId="0" applyFont="1" applyAlignment="1">
      <alignment horizontal="justify" vertical="top"/>
    </xf>
    <xf numFmtId="0" fontId="81" fillId="0" borderId="0" xfId="0" applyFont="1" applyAlignment="1">
      <alignment horizontal="justify" vertical="top"/>
    </xf>
    <xf numFmtId="0" fontId="80" fillId="0" borderId="0" xfId="0" applyFont="1" applyAlignment="1">
      <alignment horizontal="left" vertical="top" wrapText="1"/>
    </xf>
    <xf numFmtId="0" fontId="82" fillId="0" borderId="0" xfId="0" applyFont="1" applyAlignment="1">
      <alignment horizontal="left" vertical="top" wrapText="1"/>
    </xf>
    <xf numFmtId="0" fontId="0" fillId="0" borderId="0" xfId="0" applyFont="1" applyAlignment="1">
      <alignment/>
    </xf>
    <xf numFmtId="0" fontId="80" fillId="0" borderId="0" xfId="0" applyFont="1" applyAlignment="1">
      <alignment horizontal="left" wrapText="1"/>
    </xf>
    <xf numFmtId="0" fontId="83" fillId="0" borderId="0" xfId="0" applyFont="1" applyAlignment="1">
      <alignment horizontal="left" wrapText="1" indent="2"/>
    </xf>
    <xf numFmtId="0" fontId="84" fillId="0" borderId="0" xfId="0" applyFont="1" applyAlignment="1">
      <alignment horizontal="justify" vertical="top"/>
    </xf>
    <xf numFmtId="0" fontId="85" fillId="0" borderId="0" xfId="0" applyFont="1" applyAlignment="1">
      <alignment horizontal="left" vertical="top"/>
    </xf>
    <xf numFmtId="0" fontId="85" fillId="0" borderId="0" xfId="0" applyFont="1" applyAlignment="1">
      <alignment horizontal="justify" vertical="top" wrapText="1"/>
    </xf>
    <xf numFmtId="0" fontId="2" fillId="0" borderId="22" xfId="0" applyFont="1" applyBorder="1" applyAlignment="1">
      <alignment/>
    </xf>
    <xf numFmtId="0" fontId="8" fillId="0" borderId="22" xfId="0" applyFont="1" applyBorder="1" applyAlignment="1">
      <alignment horizontal="center"/>
    </xf>
    <xf numFmtId="0" fontId="72" fillId="33" borderId="10" xfId="0" applyFont="1" applyFill="1" applyBorder="1" applyAlignment="1">
      <alignment horizontal="center" vertical="center"/>
    </xf>
    <xf numFmtId="0" fontId="86" fillId="0" borderId="0" xfId="0" applyFont="1" applyAlignment="1">
      <alignment horizontal="right"/>
    </xf>
    <xf numFmtId="0" fontId="87" fillId="0" borderId="0" xfId="0" applyFont="1" applyAlignment="1">
      <alignment horizontal="left"/>
    </xf>
    <xf numFmtId="0" fontId="72" fillId="0" borderId="0" xfId="0" applyFont="1" applyAlignment="1">
      <alignment horizontal="right"/>
    </xf>
    <xf numFmtId="0" fontId="88" fillId="0" borderId="0" xfId="0" applyFont="1" applyAlignment="1">
      <alignment horizontal="left" vertical="top"/>
    </xf>
    <xf numFmtId="0" fontId="86" fillId="0" borderId="0" xfId="0" applyFont="1" applyAlignment="1">
      <alignment horizontal="right" vertical="top"/>
    </xf>
    <xf numFmtId="0" fontId="81" fillId="0" borderId="0" xfId="0" applyFont="1" applyBorder="1" applyAlignment="1">
      <alignment horizontal="justify"/>
    </xf>
    <xf numFmtId="0" fontId="80" fillId="0" borderId="0" xfId="0" applyFont="1" applyBorder="1" applyAlignment="1">
      <alignment horizontal="justify"/>
    </xf>
    <xf numFmtId="0" fontId="6" fillId="33" borderId="10" xfId="0" applyFont="1" applyFill="1" applyBorder="1" applyAlignment="1">
      <alignment horizontal="center" vertical="center" wrapText="1"/>
    </xf>
    <xf numFmtId="0" fontId="2" fillId="33" borderId="10" xfId="0" applyFont="1" applyFill="1" applyBorder="1" applyAlignment="1">
      <alignment horizontal="center"/>
    </xf>
    <xf numFmtId="0" fontId="6" fillId="0" borderId="10" xfId="0" applyFont="1" applyBorder="1" applyAlignment="1">
      <alignment/>
    </xf>
    <xf numFmtId="0" fontId="6" fillId="0" borderId="10" xfId="0" applyFont="1" applyBorder="1" applyAlignment="1">
      <alignment horizontal="justify" wrapText="1"/>
    </xf>
    <xf numFmtId="0" fontId="2" fillId="0" borderId="10" xfId="0" applyFont="1" applyBorder="1" applyAlignment="1">
      <alignment/>
    </xf>
    <xf numFmtId="0" fontId="2" fillId="0" borderId="10" xfId="0" applyFont="1" applyBorder="1" applyAlignment="1">
      <alignment horizontal="justify" wrapText="1"/>
    </xf>
    <xf numFmtId="0" fontId="49" fillId="0" borderId="10" xfId="0" applyFont="1" applyBorder="1" applyAlignment="1">
      <alignment/>
    </xf>
    <xf numFmtId="0" fontId="49" fillId="0" borderId="10" xfId="0" applyFont="1" applyBorder="1" applyAlignment="1">
      <alignment horizontal="justify" wrapText="1"/>
    </xf>
    <xf numFmtId="0" fontId="49" fillId="0" borderId="0" xfId="0" applyFont="1" applyAlignment="1">
      <alignment horizontal="justify" wrapText="1"/>
    </xf>
    <xf numFmtId="0" fontId="85" fillId="0" borderId="0" xfId="0" applyFont="1" applyAlignment="1">
      <alignment horizontal="center" vertical="top" wrapText="1"/>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2" fillId="0" borderId="0" xfId="0" applyFont="1" applyFill="1" applyAlignment="1">
      <alignment/>
    </xf>
    <xf numFmtId="20" fontId="2" fillId="0" borderId="10" xfId="0" applyNumberFormat="1" applyFont="1" applyBorder="1" applyAlignment="1">
      <alignment/>
    </xf>
    <xf numFmtId="0" fontId="6" fillId="33" borderId="10" xfId="0" applyFont="1" applyFill="1" applyBorder="1" applyAlignment="1">
      <alignment horizontal="left" vertical="center"/>
    </xf>
    <xf numFmtId="0" fontId="11" fillId="0" borderId="14" xfId="0" applyFont="1" applyBorder="1" applyAlignment="1">
      <alignment horizontal="center" vertical="top" wrapText="1"/>
    </xf>
    <xf numFmtId="0" fontId="0" fillId="0" borderId="11" xfId="0" applyBorder="1" applyAlignment="1">
      <alignment/>
    </xf>
    <xf numFmtId="0" fontId="0" fillId="0" borderId="13" xfId="0" applyBorder="1" applyAlignment="1">
      <alignment/>
    </xf>
    <xf numFmtId="0" fontId="2" fillId="0" borderId="10" xfId="0" applyFont="1" applyBorder="1" applyAlignment="1">
      <alignment/>
    </xf>
    <xf numFmtId="0" fontId="2" fillId="0" borderId="11" xfId="0" applyFont="1" applyBorder="1" applyAlignment="1">
      <alignment/>
    </xf>
    <xf numFmtId="0" fontId="16" fillId="0" borderId="10" xfId="0" applyFont="1" applyBorder="1" applyAlignment="1">
      <alignment horizontal="right" vertical="top"/>
    </xf>
    <xf numFmtId="0" fontId="16" fillId="0" borderId="10" xfId="0" applyFont="1" applyBorder="1" applyAlignment="1">
      <alignment/>
    </xf>
    <xf numFmtId="0" fontId="6" fillId="0" borderId="0" xfId="0" applyFont="1" applyAlignment="1">
      <alignment vertical="top"/>
    </xf>
    <xf numFmtId="0" fontId="50" fillId="0" borderId="0" xfId="0" applyFont="1" applyAlignment="1">
      <alignment vertical="top"/>
    </xf>
    <xf numFmtId="0" fontId="49" fillId="0" borderId="0" xfId="0" applyFont="1" applyAlignment="1">
      <alignment vertical="top"/>
    </xf>
    <xf numFmtId="0" fontId="49" fillId="0" borderId="0" xfId="0" applyFont="1" applyAlignment="1">
      <alignment wrapText="1"/>
    </xf>
    <xf numFmtId="0" fontId="5" fillId="0" borderId="0" xfId="56" applyFont="1" applyAlignment="1">
      <alignment vertical="top"/>
      <protection/>
    </xf>
    <xf numFmtId="0" fontId="5" fillId="0" borderId="0" xfId="56" applyFont="1" applyAlignment="1">
      <alignment vertical="center"/>
      <protection/>
    </xf>
    <xf numFmtId="0" fontId="8" fillId="0" borderId="0" xfId="56" applyFont="1" applyAlignment="1">
      <alignment vertical="top"/>
      <protection/>
    </xf>
    <xf numFmtId="0" fontId="8" fillId="0" borderId="0" xfId="56" applyFont="1" applyAlignment="1">
      <alignment vertical="center" wrapText="1"/>
      <protection/>
    </xf>
    <xf numFmtId="0" fontId="6" fillId="0" borderId="0" xfId="0" applyFont="1" applyBorder="1" applyAlignment="1">
      <alignment vertical="top"/>
    </xf>
    <xf numFmtId="0" fontId="6" fillId="0" borderId="0" xfId="0" applyFont="1" applyBorder="1" applyAlignment="1">
      <alignment/>
    </xf>
    <xf numFmtId="0" fontId="2" fillId="0" borderId="0" xfId="0" applyFont="1" applyFill="1" applyBorder="1" applyAlignment="1">
      <alignment/>
    </xf>
    <xf numFmtId="0" fontId="2" fillId="0" borderId="0" xfId="0" applyFont="1" applyBorder="1" applyAlignment="1">
      <alignment wrapText="1"/>
    </xf>
    <xf numFmtId="0" fontId="2" fillId="0" borderId="13" xfId="0" applyFont="1" applyBorder="1" applyAlignment="1">
      <alignment/>
    </xf>
    <xf numFmtId="0" fontId="2" fillId="0" borderId="14" xfId="0" applyFont="1" applyBorder="1" applyAlignment="1">
      <alignment/>
    </xf>
    <xf numFmtId="0" fontId="16" fillId="33" borderId="10" xfId="0" applyFont="1" applyFill="1" applyBorder="1" applyAlignment="1">
      <alignment horizontal="center" vertical="center"/>
    </xf>
    <xf numFmtId="0" fontId="16" fillId="33" borderId="14" xfId="0" applyFont="1" applyFill="1" applyBorder="1" applyAlignment="1">
      <alignment horizontal="center" vertical="center"/>
    </xf>
    <xf numFmtId="0" fontId="16" fillId="33" borderId="14"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0" fillId="0" borderId="0" xfId="0" applyFont="1" applyAlignment="1">
      <alignment horizontal="center"/>
    </xf>
    <xf numFmtId="0" fontId="76" fillId="0" borderId="0" xfId="0" applyFont="1" applyAlignment="1">
      <alignment horizontal="center"/>
    </xf>
    <xf numFmtId="0" fontId="77" fillId="0" borderId="0" xfId="0" applyFont="1" applyAlignment="1">
      <alignment horizontal="center"/>
    </xf>
    <xf numFmtId="0" fontId="76" fillId="0" borderId="0" xfId="0" applyFont="1" applyAlignment="1">
      <alignment horizontal="left"/>
    </xf>
    <xf numFmtId="0" fontId="78" fillId="33" borderId="10" xfId="0" applyFont="1" applyFill="1" applyBorder="1" applyAlignment="1">
      <alignment horizontal="center" vertical="center" wrapText="1"/>
    </xf>
    <xf numFmtId="0" fontId="78" fillId="0" borderId="10" xfId="0" applyFont="1" applyBorder="1" applyAlignment="1">
      <alignment horizontal="center"/>
    </xf>
    <xf numFmtId="0" fontId="78" fillId="33" borderId="14" xfId="0" applyFont="1" applyFill="1" applyBorder="1" applyAlignment="1">
      <alignment horizontal="center" vertical="center" wrapText="1"/>
    </xf>
    <xf numFmtId="0" fontId="78" fillId="0" borderId="14" xfId="0" applyFont="1" applyBorder="1" applyAlignment="1">
      <alignment horizontal="center"/>
    </xf>
    <xf numFmtId="0" fontId="76" fillId="0" borderId="0" xfId="0" applyFont="1" applyAlignment="1">
      <alignment horizontal="left"/>
    </xf>
    <xf numFmtId="0" fontId="77" fillId="0" borderId="0" xfId="0" applyFont="1" applyAlignment="1">
      <alignment horizontal="center"/>
    </xf>
    <xf numFmtId="0" fontId="78" fillId="33" borderId="11" xfId="0" applyFont="1" applyFill="1" applyBorder="1" applyAlignment="1">
      <alignment horizontal="center" vertical="center" wrapText="1"/>
    </xf>
    <xf numFmtId="0" fontId="78" fillId="0" borderId="11" xfId="0" applyFont="1" applyBorder="1" applyAlignment="1">
      <alignment horizontal="center"/>
    </xf>
    <xf numFmtId="0" fontId="78" fillId="0" borderId="10" xfId="0" applyFont="1" applyBorder="1" applyAlignment="1">
      <alignment horizontal="center"/>
    </xf>
    <xf numFmtId="0" fontId="78" fillId="33" borderId="10" xfId="0" applyFont="1" applyFill="1" applyBorder="1" applyAlignment="1">
      <alignment horizontal="center" vertical="center" wrapText="1"/>
    </xf>
    <xf numFmtId="0" fontId="79" fillId="0" borderId="0" xfId="0" applyFont="1" applyAlignment="1">
      <alignment horizontal="center" vertical="center"/>
    </xf>
    <xf numFmtId="0" fontId="77" fillId="0" borderId="0" xfId="0" applyFont="1" applyBorder="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25" fillId="0" borderId="0" xfId="0" applyFont="1" applyAlignment="1">
      <alignment horizontal="center" vertical="center"/>
    </xf>
    <xf numFmtId="0" fontId="2" fillId="0" borderId="0" xfId="0" applyFont="1" applyAlignment="1">
      <alignment horizontal="center"/>
    </xf>
    <xf numFmtId="0" fontId="76" fillId="0" borderId="0" xfId="0" applyFont="1" applyAlignment="1">
      <alignment horizontal="center"/>
    </xf>
    <xf numFmtId="0" fontId="77" fillId="33" borderId="10" xfId="0" applyFont="1" applyFill="1" applyBorder="1" applyAlignment="1">
      <alignment horizontal="center" vertical="center" wrapText="1"/>
    </xf>
    <xf numFmtId="0" fontId="28" fillId="0" borderId="0" xfId="0" applyFont="1" applyAlignment="1">
      <alignment horizontal="center" vertical="center"/>
    </xf>
    <xf numFmtId="0" fontId="2" fillId="0" borderId="0" xfId="0" applyFont="1" applyAlignment="1">
      <alignment horizontal="left"/>
    </xf>
    <xf numFmtId="0" fontId="2" fillId="33" borderId="10" xfId="0" applyFont="1" applyFill="1" applyBorder="1" applyAlignment="1">
      <alignment horizontal="center" vertical="center" wrapText="1"/>
    </xf>
    <xf numFmtId="0" fontId="16" fillId="33" borderId="10" xfId="0" applyFont="1" applyFill="1" applyBorder="1" applyAlignment="1">
      <alignment horizontal="center" vertical="top"/>
    </xf>
    <xf numFmtId="169" fontId="6" fillId="33" borderId="10" xfId="0" applyNumberFormat="1" applyFont="1" applyFill="1" applyBorder="1" applyAlignment="1">
      <alignment horizontal="center" vertical="top"/>
    </xf>
    <xf numFmtId="0" fontId="6" fillId="33" borderId="10" xfId="0" applyFont="1" applyFill="1" applyBorder="1" applyAlignment="1">
      <alignment horizontal="center" vertical="top"/>
    </xf>
    <xf numFmtId="173" fontId="10" fillId="0" borderId="10" xfId="0" applyNumberFormat="1" applyFont="1" applyBorder="1" applyAlignment="1">
      <alignment horizontal="center" vertical="top"/>
    </xf>
    <xf numFmtId="169" fontId="10" fillId="0" borderId="10" xfId="0" applyNumberFormat="1" applyFont="1" applyBorder="1" applyAlignment="1">
      <alignment horizontal="center" vertical="top"/>
    </xf>
    <xf numFmtId="0" fontId="10" fillId="0" borderId="10" xfId="0" applyFont="1" applyBorder="1" applyAlignment="1">
      <alignment horizontal="center" vertical="top"/>
    </xf>
    <xf numFmtId="0" fontId="15" fillId="0" borderId="0" xfId="0" applyFont="1" applyAlignment="1">
      <alignment horizontal="center"/>
    </xf>
    <xf numFmtId="0" fontId="3" fillId="0" borderId="0" xfId="0" applyFont="1" applyAlignment="1">
      <alignment horizontal="center" vertical="center" wrapText="1"/>
    </xf>
    <xf numFmtId="0" fontId="8" fillId="0" borderId="0" xfId="0" applyFont="1" applyAlignment="1">
      <alignment horizontal="center"/>
    </xf>
    <xf numFmtId="0" fontId="5" fillId="0" borderId="0" xfId="0" applyFont="1" applyAlignment="1">
      <alignment horizontal="center"/>
    </xf>
    <xf numFmtId="0" fontId="2" fillId="0" borderId="0" xfId="0" applyFont="1" applyAlignment="1">
      <alignment horizontal="left" wrapText="1"/>
    </xf>
    <xf numFmtId="0" fontId="5" fillId="0" borderId="22" xfId="0" applyFont="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horizontal="left" vertical="top"/>
    </xf>
    <xf numFmtId="173" fontId="10" fillId="0" borderId="11" xfId="0" applyNumberFormat="1" applyFont="1" applyBorder="1" applyAlignment="1">
      <alignment horizontal="center" vertical="top"/>
    </xf>
    <xf numFmtId="173" fontId="10" fillId="0" borderId="14" xfId="0" applyNumberFormat="1" applyFont="1" applyBorder="1" applyAlignment="1">
      <alignment horizontal="center" vertical="top"/>
    </xf>
    <xf numFmtId="0" fontId="2" fillId="0" borderId="10" xfId="0" applyFont="1" applyBorder="1" applyAlignment="1">
      <alignment horizontal="center" vertical="top"/>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169" fontId="16" fillId="33" borderId="10" xfId="0" applyNumberFormat="1" applyFont="1" applyFill="1" applyBorder="1" applyAlignment="1">
      <alignment horizontal="center" vertical="top"/>
    </xf>
    <xf numFmtId="0" fontId="2" fillId="0" borderId="0" xfId="0" applyFont="1" applyAlignment="1">
      <alignment horizontal="justify" vertical="top" wrapText="1"/>
    </xf>
    <xf numFmtId="0" fontId="2" fillId="0" borderId="0" xfId="0" applyFont="1" applyAlignment="1">
      <alignment horizontal="justify" wrapText="1"/>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0" fontId="7" fillId="33" borderId="10"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2" fillId="0" borderId="10" xfId="0" applyFont="1" applyBorder="1" applyAlignment="1">
      <alignment horizontal="center"/>
    </xf>
    <xf numFmtId="0" fontId="10" fillId="0" borderId="10" xfId="0" applyFont="1" applyBorder="1" applyAlignment="1">
      <alignment horizontal="left" vertical="top"/>
    </xf>
    <xf numFmtId="0" fontId="2" fillId="33" borderId="10" xfId="0" applyFont="1" applyFill="1" applyBorder="1" applyAlignment="1">
      <alignment horizontal="left" vertical="top"/>
    </xf>
    <xf numFmtId="173" fontId="2" fillId="33" borderId="11" xfId="0" applyNumberFormat="1" applyFont="1" applyFill="1" applyBorder="1" applyAlignment="1">
      <alignment horizontal="center" vertical="top"/>
    </xf>
    <xf numFmtId="173" fontId="2" fillId="33" borderId="14" xfId="0" applyNumberFormat="1" applyFont="1" applyFill="1" applyBorder="1" applyAlignment="1">
      <alignment horizontal="center" vertical="top"/>
    </xf>
    <xf numFmtId="0" fontId="7" fillId="33" borderId="11" xfId="0" applyFont="1" applyFill="1" applyBorder="1" applyAlignment="1">
      <alignment horizontal="center" vertical="center"/>
    </xf>
    <xf numFmtId="0" fontId="7" fillId="33" borderId="14" xfId="0" applyFont="1" applyFill="1" applyBorder="1" applyAlignment="1">
      <alignment horizontal="center" vertical="center"/>
    </xf>
    <xf numFmtId="0" fontId="2" fillId="0" borderId="0" xfId="0" applyFont="1" applyAlignment="1">
      <alignment horizontal="left" vertical="top" wrapText="1"/>
    </xf>
    <xf numFmtId="0" fontId="2" fillId="33" borderId="11" xfId="0" applyFont="1" applyFill="1" applyBorder="1" applyAlignment="1">
      <alignment horizontal="center" vertical="center"/>
    </xf>
    <xf numFmtId="0" fontId="2" fillId="33" borderId="14" xfId="0" applyFont="1" applyFill="1" applyBorder="1" applyAlignment="1">
      <alignment horizontal="center" vertical="center"/>
    </xf>
    <xf numFmtId="0" fontId="11" fillId="33" borderId="11" xfId="56" applyFont="1" applyFill="1" applyBorder="1" applyAlignment="1">
      <alignment horizontal="center" vertical="top" wrapText="1"/>
      <protection/>
    </xf>
    <xf numFmtId="0" fontId="11" fillId="33" borderId="14" xfId="56" applyFont="1" applyFill="1" applyBorder="1" applyAlignment="1">
      <alignment horizontal="center" vertical="top" wrapText="1"/>
      <protection/>
    </xf>
    <xf numFmtId="0" fontId="11" fillId="0" borderId="10" xfId="56" applyFont="1" applyFill="1" applyBorder="1" applyAlignment="1">
      <alignment vertical="top" wrapText="1"/>
      <protection/>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21" xfId="0" applyFont="1" applyBorder="1" applyAlignment="1">
      <alignment horizontal="center" vertical="center"/>
    </xf>
    <xf numFmtId="0" fontId="11" fillId="0" borderId="10" xfId="56" applyFont="1" applyFill="1" applyBorder="1" applyAlignment="1">
      <alignment horizontal="left" vertical="top" wrapText="1"/>
      <protection/>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21" xfId="0" applyFont="1" applyBorder="1" applyAlignment="1">
      <alignment horizontal="left" vertical="top" wrapText="1"/>
    </xf>
    <xf numFmtId="0" fontId="8" fillId="0" borderId="0" xfId="0" applyFont="1" applyAlignment="1">
      <alignment horizontal="left"/>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xf>
    <xf numFmtId="0" fontId="8" fillId="0" borderId="0" xfId="0" applyFont="1" applyAlignment="1">
      <alignment horizontal="center" vertical="center"/>
    </xf>
    <xf numFmtId="0" fontId="5" fillId="0" borderId="0" xfId="0" applyFont="1" applyAlignment="1">
      <alignment horizontal="center" vertical="center"/>
    </xf>
    <xf numFmtId="0" fontId="5" fillId="0" borderId="22" xfId="0" applyFont="1" applyBorder="1" applyAlignment="1">
      <alignment horizontal="center" vertical="center"/>
    </xf>
    <xf numFmtId="0" fontId="8" fillId="33" borderId="11" xfId="56" applyFont="1" applyFill="1" applyBorder="1" applyAlignment="1">
      <alignment vertical="top" wrapText="1"/>
      <protection/>
    </xf>
    <xf numFmtId="0" fontId="8" fillId="33" borderId="14" xfId="56" applyFont="1" applyFill="1" applyBorder="1" applyAlignment="1">
      <alignment vertical="top" wrapText="1"/>
      <protection/>
    </xf>
    <xf numFmtId="0" fontId="8" fillId="33" borderId="10" xfId="0" applyFont="1" applyFill="1" applyBorder="1" applyAlignment="1">
      <alignment horizontal="center" vertical="center"/>
    </xf>
    <xf numFmtId="0" fontId="11" fillId="0" borderId="10" xfId="0" applyFont="1" applyBorder="1" applyAlignment="1">
      <alignment horizontal="center"/>
    </xf>
    <xf numFmtId="0" fontId="8" fillId="0" borderId="0" xfId="0" applyFont="1" applyBorder="1" applyAlignment="1">
      <alignment horizontal="center"/>
    </xf>
    <xf numFmtId="0" fontId="11" fillId="0" borderId="26" xfId="0" applyFont="1" applyBorder="1" applyAlignment="1">
      <alignment horizontal="left" vertical="top" wrapText="1"/>
    </xf>
    <xf numFmtId="0" fontId="11" fillId="0" borderId="12" xfId="0" applyFont="1" applyBorder="1" applyAlignment="1">
      <alignment horizontal="left" vertical="top" wrapText="1"/>
    </xf>
    <xf numFmtId="0" fontId="11" fillId="0" borderId="27" xfId="0" applyFont="1" applyBorder="1" applyAlignment="1">
      <alignment horizontal="left" vertical="top" wrapText="1"/>
    </xf>
    <xf numFmtId="9" fontId="11" fillId="0" borderId="11" xfId="0" applyNumberFormat="1" applyFont="1" applyBorder="1" applyAlignment="1">
      <alignment horizontal="center" vertical="top"/>
    </xf>
    <xf numFmtId="0" fontId="11" fillId="0" borderId="14" xfId="0" applyFont="1" applyBorder="1" applyAlignment="1">
      <alignment horizontal="center" vertical="top"/>
    </xf>
    <xf numFmtId="0" fontId="7" fillId="0" borderId="11"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8" fillId="33" borderId="10" xfId="0" applyFont="1" applyFill="1" applyBorder="1" applyAlignment="1">
      <alignment horizontal="center" vertical="center" wrapText="1"/>
    </xf>
    <xf numFmtId="0" fontId="78" fillId="33" borderId="11" xfId="0" applyFont="1" applyFill="1" applyBorder="1" applyAlignment="1">
      <alignment horizontal="center" vertical="center" wrapText="1"/>
    </xf>
    <xf numFmtId="0" fontId="78" fillId="33" borderId="14" xfId="0" applyFont="1" applyFill="1" applyBorder="1" applyAlignment="1">
      <alignment horizontal="center" vertical="center" wrapText="1"/>
    </xf>
    <xf numFmtId="0" fontId="78" fillId="0" borderId="10" xfId="0" applyFont="1" applyBorder="1" applyAlignment="1">
      <alignment horizontal="center"/>
    </xf>
    <xf numFmtId="0" fontId="78" fillId="0" borderId="11" xfId="0" applyFont="1" applyBorder="1" applyAlignment="1">
      <alignment horizontal="center"/>
    </xf>
    <xf numFmtId="0" fontId="78" fillId="0" borderId="14" xfId="0" applyFont="1" applyBorder="1" applyAlignment="1">
      <alignment horizontal="center"/>
    </xf>
    <xf numFmtId="0" fontId="76" fillId="0" borderId="0" xfId="0" applyFont="1" applyAlignment="1">
      <alignment horizontal="left"/>
    </xf>
    <xf numFmtId="0" fontId="77" fillId="0" borderId="0" xfId="0" applyFont="1" applyAlignment="1">
      <alignment horizontal="center"/>
    </xf>
    <xf numFmtId="0" fontId="89" fillId="0" borderId="0" xfId="0" applyFont="1" applyAlignment="1">
      <alignment horizontal="center" vertical="center"/>
    </xf>
    <xf numFmtId="0" fontId="90" fillId="0" borderId="0" xfId="0" applyFont="1" applyAlignment="1">
      <alignment horizontal="center" vertical="center" wrapText="1"/>
    </xf>
    <xf numFmtId="0" fontId="76" fillId="0" borderId="0" xfId="0" applyFont="1" applyAlignment="1">
      <alignment horizontal="center" vertical="center"/>
    </xf>
    <xf numFmtId="0" fontId="77" fillId="0" borderId="0" xfId="0" applyFont="1" applyAlignment="1">
      <alignment horizontal="center" vertical="center"/>
    </xf>
    <xf numFmtId="0" fontId="80" fillId="0" borderId="0" xfId="0" applyFont="1" applyAlignment="1">
      <alignment horizontal="left"/>
    </xf>
    <xf numFmtId="0" fontId="80" fillId="0" borderId="0" xfId="0" applyFont="1" applyAlignment="1">
      <alignment horizontal="left" wrapText="1"/>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74" fillId="0" borderId="0" xfId="0" applyFont="1" applyAlignment="1">
      <alignment horizontal="left" vertical="top" wrapText="1"/>
    </xf>
    <xf numFmtId="0" fontId="11" fillId="0" borderId="11"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5" fillId="0" borderId="0" xfId="0" applyFont="1" applyAlignment="1">
      <alignment horizontal="center" vertical="center" wrapText="1"/>
    </xf>
    <xf numFmtId="169" fontId="2" fillId="0" borderId="11" xfId="0" applyNumberFormat="1" applyFont="1" applyBorder="1" applyAlignment="1">
      <alignment horizontal="center" vertical="top"/>
    </xf>
    <xf numFmtId="0" fontId="2" fillId="0" borderId="14" xfId="0" applyFont="1" applyBorder="1" applyAlignment="1">
      <alignment horizontal="center" vertical="top"/>
    </xf>
    <xf numFmtId="0" fontId="11" fillId="33" borderId="1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8" fillId="0" borderId="10" xfId="0" applyFont="1" applyBorder="1" applyAlignment="1">
      <alignment horizontal="left"/>
    </xf>
    <xf numFmtId="0" fontId="5" fillId="0" borderId="10" xfId="0" applyFont="1" applyBorder="1" applyAlignment="1">
      <alignment horizontal="left"/>
    </xf>
    <xf numFmtId="0" fontId="8" fillId="0" borderId="12" xfId="0" applyFont="1" applyBorder="1" applyAlignment="1">
      <alignment horizontal="center"/>
    </xf>
    <xf numFmtId="169" fontId="2" fillId="0" borderId="14" xfId="0" applyNumberFormat="1" applyFont="1" applyBorder="1" applyAlignment="1">
      <alignment horizontal="center" vertical="top"/>
    </xf>
    <xf numFmtId="0" fontId="5" fillId="0" borderId="10" xfId="0" applyFont="1" applyBorder="1" applyAlignment="1">
      <alignment horizontal="center"/>
    </xf>
    <xf numFmtId="9" fontId="8" fillId="38" borderId="10" xfId="59" applyFont="1" applyFill="1" applyBorder="1" applyAlignment="1">
      <alignment horizontal="center"/>
    </xf>
    <xf numFmtId="0" fontId="9" fillId="0" borderId="0" xfId="0" applyFont="1" applyAlignment="1">
      <alignment horizontal="center" vertical="center"/>
    </xf>
    <xf numFmtId="0" fontId="2" fillId="33" borderId="26"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6" fillId="0" borderId="11" xfId="0" applyFont="1" applyBorder="1" applyAlignment="1">
      <alignment horizontal="center" vertical="top"/>
    </xf>
    <xf numFmtId="0" fontId="6" fillId="0" borderId="14" xfId="0" applyFont="1" applyBorder="1" applyAlignment="1">
      <alignment horizontal="center" vertical="top"/>
    </xf>
    <xf numFmtId="169" fontId="6" fillId="0" borderId="11" xfId="0" applyNumberFormat="1" applyFont="1" applyBorder="1" applyAlignment="1">
      <alignment horizontal="center"/>
    </xf>
    <xf numFmtId="0" fontId="6" fillId="0" borderId="14" xfId="0" applyFont="1" applyBorder="1" applyAlignment="1">
      <alignment horizontal="center"/>
    </xf>
    <xf numFmtId="0" fontId="2" fillId="0" borderId="11" xfId="0" applyFont="1" applyBorder="1" applyAlignment="1">
      <alignment horizontal="center" vertical="top"/>
    </xf>
    <xf numFmtId="169" fontId="2" fillId="0" borderId="15" xfId="0" applyNumberFormat="1" applyFont="1" applyBorder="1" applyAlignment="1">
      <alignment horizontal="center" vertical="center"/>
    </xf>
    <xf numFmtId="169" fontId="2" fillId="0" borderId="16" xfId="0" applyNumberFormat="1" applyFont="1" applyBorder="1" applyAlignment="1">
      <alignment horizontal="center" vertical="center"/>
    </xf>
    <xf numFmtId="169" fontId="2" fillId="0" borderId="21" xfId="0" applyNumberFormat="1" applyFont="1" applyBorder="1" applyAlignment="1">
      <alignment horizontal="center" vertical="center"/>
    </xf>
    <xf numFmtId="0" fontId="2" fillId="33" borderId="10" xfId="0" applyFont="1" applyFill="1" applyBorder="1" applyAlignment="1">
      <alignment horizontal="center" vertical="center"/>
    </xf>
    <xf numFmtId="0" fontId="3" fillId="0" borderId="0" xfId="56" applyFont="1" applyAlignment="1">
      <alignment horizontal="center" vertical="center"/>
      <protection/>
    </xf>
    <xf numFmtId="0" fontId="5" fillId="0" borderId="15" xfId="56" applyFont="1" applyBorder="1" applyAlignment="1">
      <alignment horizontal="center" vertical="top"/>
      <protection/>
    </xf>
    <xf numFmtId="0" fontId="5" fillId="0" borderId="16" xfId="56" applyFont="1" applyBorder="1" applyAlignment="1">
      <alignment horizontal="center" vertical="top"/>
      <protection/>
    </xf>
    <xf numFmtId="0" fontId="5" fillId="0" borderId="21" xfId="56" applyFont="1" applyBorder="1" applyAlignment="1">
      <alignment horizontal="center" vertical="top"/>
      <protection/>
    </xf>
    <xf numFmtId="0" fontId="5" fillId="0" borderId="15" xfId="56" applyFont="1" applyFill="1" applyBorder="1" applyAlignment="1">
      <alignment horizontal="center" vertical="top"/>
      <protection/>
    </xf>
    <xf numFmtId="0" fontId="5" fillId="0" borderId="16" xfId="56" applyFont="1" applyFill="1" applyBorder="1" applyAlignment="1">
      <alignment horizontal="center" vertical="top"/>
      <protection/>
    </xf>
    <xf numFmtId="0" fontId="5" fillId="0" borderId="21" xfId="56" applyFont="1" applyFill="1" applyBorder="1" applyAlignment="1">
      <alignment horizontal="center" vertical="top"/>
      <protection/>
    </xf>
    <xf numFmtId="0" fontId="5" fillId="0" borderId="26" xfId="56" applyFont="1" applyFill="1" applyBorder="1" applyAlignment="1">
      <alignment horizontal="center" vertical="top"/>
      <protection/>
    </xf>
    <xf numFmtId="0" fontId="5" fillId="0" borderId="27" xfId="56" applyFont="1" applyFill="1" applyBorder="1" applyAlignment="1">
      <alignment horizontal="center" vertical="top"/>
      <protection/>
    </xf>
    <xf numFmtId="0" fontId="5" fillId="0" borderId="28" xfId="56" applyFont="1" applyFill="1" applyBorder="1" applyAlignment="1">
      <alignment horizontal="center" vertical="top"/>
      <protection/>
    </xf>
    <xf numFmtId="0" fontId="5" fillId="0" borderId="20" xfId="56" applyFont="1" applyFill="1" applyBorder="1" applyAlignment="1">
      <alignment horizontal="center" vertical="top"/>
      <protection/>
    </xf>
    <xf numFmtId="0" fontId="5" fillId="0" borderId="15" xfId="56" applyFont="1" applyFill="1" applyBorder="1" applyAlignment="1">
      <alignment horizontal="center" vertical="top" wrapText="1"/>
      <protection/>
    </xf>
    <xf numFmtId="0" fontId="5" fillId="0" borderId="16" xfId="56" applyFont="1" applyFill="1" applyBorder="1" applyAlignment="1">
      <alignment horizontal="center" vertical="top" wrapText="1"/>
      <protection/>
    </xf>
    <xf numFmtId="0" fontId="5" fillId="0" borderId="21" xfId="56" applyFont="1" applyFill="1" applyBorder="1" applyAlignment="1">
      <alignment horizontal="center" vertical="top" wrapText="1"/>
      <protection/>
    </xf>
    <xf numFmtId="0" fontId="5" fillId="0" borderId="11" xfId="56" applyFont="1" applyFill="1" applyBorder="1" applyAlignment="1">
      <alignment horizontal="center" vertical="top"/>
      <protection/>
    </xf>
    <xf numFmtId="0" fontId="5" fillId="0" borderId="13" xfId="56" applyFont="1" applyFill="1" applyBorder="1" applyAlignment="1">
      <alignment horizontal="center" vertical="top"/>
      <protection/>
    </xf>
    <xf numFmtId="0" fontId="5" fillId="0" borderId="14" xfId="56" applyFont="1" applyFill="1" applyBorder="1" applyAlignment="1">
      <alignment horizontal="center" vertical="top"/>
      <protection/>
    </xf>
    <xf numFmtId="0" fontId="5" fillId="0" borderId="11" xfId="56" applyFont="1" applyBorder="1" applyAlignment="1">
      <alignment horizontal="center" vertical="top"/>
      <protection/>
    </xf>
    <xf numFmtId="0" fontId="5" fillId="0" borderId="13" xfId="56" applyFont="1" applyBorder="1" applyAlignment="1">
      <alignment horizontal="center" vertical="top"/>
      <protection/>
    </xf>
    <xf numFmtId="0" fontId="5" fillId="0" borderId="14" xfId="56" applyFont="1" applyBorder="1" applyAlignment="1">
      <alignment horizontal="center" vertical="top"/>
      <protection/>
    </xf>
    <xf numFmtId="0" fontId="3" fillId="6" borderId="29" xfId="56" applyFont="1" applyFill="1" applyBorder="1" applyAlignment="1">
      <alignment horizontal="center" vertical="top" wrapText="1"/>
      <protection/>
    </xf>
    <xf numFmtId="0" fontId="3" fillId="6" borderId="30" xfId="56" applyFont="1" applyFill="1" applyBorder="1" applyAlignment="1">
      <alignment horizontal="center" vertical="top" wrapText="1"/>
      <protection/>
    </xf>
    <xf numFmtId="0" fontId="6" fillId="0" borderId="0" xfId="0" applyFont="1" applyAlignment="1">
      <alignment horizontal="center"/>
    </xf>
    <xf numFmtId="0" fontId="6" fillId="33" borderId="31"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3" xfId="0" applyFont="1" applyFill="1" applyBorder="1" applyAlignment="1">
      <alignment horizontal="center" vertical="center" wrapText="1"/>
    </xf>
    <xf numFmtId="0" fontId="6" fillId="33" borderId="32" xfId="0" applyFont="1" applyFill="1" applyBorder="1" applyAlignment="1">
      <alignment horizontal="center" vertical="top"/>
    </xf>
    <xf numFmtId="0" fontId="6" fillId="33" borderId="33" xfId="0" applyFont="1" applyFill="1" applyBorder="1" applyAlignment="1">
      <alignment horizontal="center" vertical="top"/>
    </xf>
    <xf numFmtId="0" fontId="6" fillId="33" borderId="34" xfId="0" applyFont="1" applyFill="1" applyBorder="1" applyAlignment="1">
      <alignment horizontal="center" vertical="top"/>
    </xf>
    <xf numFmtId="0" fontId="87" fillId="0" borderId="0" xfId="0" applyFont="1" applyAlignment="1">
      <alignment horizontal="center"/>
    </xf>
    <xf numFmtId="0" fontId="91" fillId="0" borderId="0" xfId="0" applyFont="1" applyAlignment="1">
      <alignment horizontal="center"/>
    </xf>
    <xf numFmtId="0" fontId="87" fillId="0" borderId="0" xfId="0" applyFont="1" applyAlignment="1">
      <alignment horizontal="center" vertical="top"/>
    </xf>
    <xf numFmtId="0" fontId="2" fillId="0" borderId="0" xfId="0" applyFont="1" applyBorder="1" applyAlignment="1">
      <alignment horizontal="left"/>
    </xf>
    <xf numFmtId="15" fontId="2" fillId="0" borderId="0" xfId="0" applyNumberFormat="1" applyFont="1" applyAlignment="1">
      <alignment horizontal="left"/>
    </xf>
    <xf numFmtId="0" fontId="8" fillId="0" borderId="0"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161925</xdr:rowOff>
    </xdr:from>
    <xdr:to>
      <xdr:col>0</xdr:col>
      <xdr:colOff>771525</xdr:colOff>
      <xdr:row>3</xdr:row>
      <xdr:rowOff>171450</xdr:rowOff>
    </xdr:to>
    <xdr:pic>
      <xdr:nvPicPr>
        <xdr:cNvPr id="1" name="Picture 3" descr="LOGO PEMDA"/>
        <xdr:cNvPicPr preferRelativeResize="1">
          <a:picLocks noChangeAspect="1"/>
        </xdr:cNvPicPr>
      </xdr:nvPicPr>
      <xdr:blipFill>
        <a:blip r:embed="rId1"/>
        <a:srcRect l="17500" r="22500"/>
        <a:stretch>
          <a:fillRect/>
        </a:stretch>
      </xdr:blipFill>
      <xdr:spPr>
        <a:xfrm>
          <a:off x="133350" y="161925"/>
          <a:ext cx="638175" cy="714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114300</xdr:rowOff>
    </xdr:from>
    <xdr:to>
      <xdr:col>7</xdr:col>
      <xdr:colOff>1304925</xdr:colOff>
      <xdr:row>7</xdr:row>
      <xdr:rowOff>123825</xdr:rowOff>
    </xdr:to>
    <xdr:sp>
      <xdr:nvSpPr>
        <xdr:cNvPr id="1" name="Straight Connector 1"/>
        <xdr:cNvSpPr>
          <a:spLocks/>
        </xdr:cNvSpPr>
      </xdr:nvSpPr>
      <xdr:spPr>
        <a:xfrm flipV="1">
          <a:off x="0" y="1466850"/>
          <a:ext cx="9124950"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180975</xdr:colOff>
      <xdr:row>0</xdr:row>
      <xdr:rowOff>95250</xdr:rowOff>
    </xdr:from>
    <xdr:to>
      <xdr:col>1</xdr:col>
      <xdr:colOff>1143000</xdr:colOff>
      <xdr:row>6</xdr:row>
      <xdr:rowOff>133350</xdr:rowOff>
    </xdr:to>
    <xdr:pic>
      <xdr:nvPicPr>
        <xdr:cNvPr id="2" name="Picture 4" descr="LOGO PEMDA"/>
        <xdr:cNvPicPr preferRelativeResize="1">
          <a:picLocks noChangeAspect="1"/>
        </xdr:cNvPicPr>
      </xdr:nvPicPr>
      <xdr:blipFill>
        <a:blip r:embed="rId1"/>
        <a:srcRect l="17500" r="22500"/>
        <a:stretch>
          <a:fillRect/>
        </a:stretch>
      </xdr:blipFill>
      <xdr:spPr>
        <a:xfrm>
          <a:off x="466725" y="95250"/>
          <a:ext cx="962025" cy="1200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161925</xdr:rowOff>
    </xdr:from>
    <xdr:to>
      <xdr:col>6</xdr:col>
      <xdr:colOff>9525</xdr:colOff>
      <xdr:row>6</xdr:row>
      <xdr:rowOff>171450</xdr:rowOff>
    </xdr:to>
    <xdr:sp>
      <xdr:nvSpPr>
        <xdr:cNvPr id="1" name="Straight Connector 1"/>
        <xdr:cNvSpPr>
          <a:spLocks/>
        </xdr:cNvSpPr>
      </xdr:nvSpPr>
      <xdr:spPr>
        <a:xfrm>
          <a:off x="9525" y="1323975"/>
          <a:ext cx="6429375"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180975</xdr:colOff>
      <xdr:row>0</xdr:row>
      <xdr:rowOff>95250</xdr:rowOff>
    </xdr:from>
    <xdr:to>
      <xdr:col>1</xdr:col>
      <xdr:colOff>1143000</xdr:colOff>
      <xdr:row>6</xdr:row>
      <xdr:rowOff>133350</xdr:rowOff>
    </xdr:to>
    <xdr:pic>
      <xdr:nvPicPr>
        <xdr:cNvPr id="2" name="Picture 4" descr="LOGO PEMDA"/>
        <xdr:cNvPicPr preferRelativeResize="1">
          <a:picLocks noChangeAspect="1"/>
        </xdr:cNvPicPr>
      </xdr:nvPicPr>
      <xdr:blipFill>
        <a:blip r:embed="rId1"/>
        <a:srcRect l="17500" r="22500"/>
        <a:stretch>
          <a:fillRect/>
        </a:stretch>
      </xdr:blipFill>
      <xdr:spPr>
        <a:xfrm>
          <a:off x="466725" y="95250"/>
          <a:ext cx="962025" cy="12001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10</xdr:col>
      <xdr:colOff>857250</xdr:colOff>
      <xdr:row>7</xdr:row>
      <xdr:rowOff>9525</xdr:rowOff>
    </xdr:to>
    <xdr:sp>
      <xdr:nvSpPr>
        <xdr:cNvPr id="1" name="Straight Connector 1"/>
        <xdr:cNvSpPr>
          <a:spLocks/>
        </xdr:cNvSpPr>
      </xdr:nvSpPr>
      <xdr:spPr>
        <a:xfrm flipV="1">
          <a:off x="0" y="1133475"/>
          <a:ext cx="96202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228600</xdr:colOff>
      <xdr:row>0</xdr:row>
      <xdr:rowOff>9525</xdr:rowOff>
    </xdr:from>
    <xdr:to>
      <xdr:col>1</xdr:col>
      <xdr:colOff>1038225</xdr:colOff>
      <xdr:row>6</xdr:row>
      <xdr:rowOff>66675</xdr:rowOff>
    </xdr:to>
    <xdr:pic>
      <xdr:nvPicPr>
        <xdr:cNvPr id="2" name="Picture 4" descr="LOGO PEMDA"/>
        <xdr:cNvPicPr preferRelativeResize="1">
          <a:picLocks noChangeAspect="1"/>
        </xdr:cNvPicPr>
      </xdr:nvPicPr>
      <xdr:blipFill>
        <a:blip r:embed="rId1"/>
        <a:srcRect l="17500" r="22500"/>
        <a:stretch>
          <a:fillRect/>
        </a:stretch>
      </xdr:blipFill>
      <xdr:spPr>
        <a:xfrm>
          <a:off x="609600" y="9525"/>
          <a:ext cx="809625" cy="10572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10</xdr:col>
      <xdr:colOff>857250</xdr:colOff>
      <xdr:row>7</xdr:row>
      <xdr:rowOff>9525</xdr:rowOff>
    </xdr:to>
    <xdr:sp>
      <xdr:nvSpPr>
        <xdr:cNvPr id="1" name="Straight Connector 1"/>
        <xdr:cNvSpPr>
          <a:spLocks/>
        </xdr:cNvSpPr>
      </xdr:nvSpPr>
      <xdr:spPr>
        <a:xfrm flipV="1">
          <a:off x="0" y="1133475"/>
          <a:ext cx="97345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228600</xdr:colOff>
      <xdr:row>0</xdr:row>
      <xdr:rowOff>9525</xdr:rowOff>
    </xdr:from>
    <xdr:to>
      <xdr:col>1</xdr:col>
      <xdr:colOff>1038225</xdr:colOff>
      <xdr:row>6</xdr:row>
      <xdr:rowOff>66675</xdr:rowOff>
    </xdr:to>
    <xdr:pic>
      <xdr:nvPicPr>
        <xdr:cNvPr id="2" name="Picture 4" descr="LOGO PEMDA"/>
        <xdr:cNvPicPr preferRelativeResize="1">
          <a:picLocks noChangeAspect="1"/>
        </xdr:cNvPicPr>
      </xdr:nvPicPr>
      <xdr:blipFill>
        <a:blip r:embed="rId1"/>
        <a:srcRect l="17500" r="22500"/>
        <a:stretch>
          <a:fillRect/>
        </a:stretch>
      </xdr:blipFill>
      <xdr:spPr>
        <a:xfrm>
          <a:off x="609600" y="9525"/>
          <a:ext cx="809625"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107</xdr:row>
      <xdr:rowOff>19050</xdr:rowOff>
    </xdr:from>
    <xdr:to>
      <xdr:col>1</xdr:col>
      <xdr:colOff>3848100</xdr:colOff>
      <xdr:row>129</xdr:row>
      <xdr:rowOff>0</xdr:rowOff>
    </xdr:to>
    <xdr:pic>
      <xdr:nvPicPr>
        <xdr:cNvPr id="1" name="Picture 1"/>
        <xdr:cNvPicPr preferRelativeResize="1">
          <a:picLocks noChangeAspect="1"/>
        </xdr:cNvPicPr>
      </xdr:nvPicPr>
      <xdr:blipFill>
        <a:blip r:embed="rId1"/>
        <a:srcRect l="25842" t="29687" r="38432"/>
        <a:stretch>
          <a:fillRect/>
        </a:stretch>
      </xdr:blipFill>
      <xdr:spPr>
        <a:xfrm>
          <a:off x="485775" y="22269450"/>
          <a:ext cx="3762375" cy="4171950"/>
        </a:xfrm>
        <a:prstGeom prst="rect">
          <a:avLst/>
        </a:prstGeom>
        <a:noFill/>
        <a:ln w="1" cmpd="sng">
          <a:noFill/>
        </a:ln>
      </xdr:spPr>
    </xdr:pic>
    <xdr:clientData/>
  </xdr:twoCellAnchor>
  <xdr:twoCellAnchor editAs="oneCell">
    <xdr:from>
      <xdr:col>1</xdr:col>
      <xdr:colOff>200025</xdr:colOff>
      <xdr:row>0</xdr:row>
      <xdr:rowOff>95250</xdr:rowOff>
    </xdr:from>
    <xdr:to>
      <xdr:col>1</xdr:col>
      <xdr:colOff>1028700</xdr:colOff>
      <xdr:row>5</xdr:row>
      <xdr:rowOff>95250</xdr:rowOff>
    </xdr:to>
    <xdr:pic>
      <xdr:nvPicPr>
        <xdr:cNvPr id="2" name="Picture 3" descr="LOGO PEMDA"/>
        <xdr:cNvPicPr preferRelativeResize="1">
          <a:picLocks noChangeAspect="1"/>
        </xdr:cNvPicPr>
      </xdr:nvPicPr>
      <xdr:blipFill>
        <a:blip r:embed="rId2"/>
        <a:srcRect l="17500" r="22500"/>
        <a:stretch>
          <a:fillRect/>
        </a:stretch>
      </xdr:blipFill>
      <xdr:spPr>
        <a:xfrm>
          <a:off x="600075" y="95250"/>
          <a:ext cx="828675"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0</xdr:row>
      <xdr:rowOff>152400</xdr:rowOff>
    </xdr:from>
    <xdr:to>
      <xdr:col>5</xdr:col>
      <xdr:colOff>47625</xdr:colOff>
      <xdr:row>5</xdr:row>
      <xdr:rowOff>95250</xdr:rowOff>
    </xdr:to>
    <xdr:pic>
      <xdr:nvPicPr>
        <xdr:cNvPr id="1" name="Picture 3" descr="LOGO PEMDA"/>
        <xdr:cNvPicPr preferRelativeResize="1">
          <a:picLocks noChangeAspect="1"/>
        </xdr:cNvPicPr>
      </xdr:nvPicPr>
      <xdr:blipFill>
        <a:blip r:embed="rId1"/>
        <a:srcRect l="17500" r="22500"/>
        <a:stretch>
          <a:fillRect/>
        </a:stretch>
      </xdr:blipFill>
      <xdr:spPr>
        <a:xfrm>
          <a:off x="3105150" y="152400"/>
          <a:ext cx="800100" cy="1009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85725</xdr:rowOff>
    </xdr:from>
    <xdr:to>
      <xdr:col>1</xdr:col>
      <xdr:colOff>866775</xdr:colOff>
      <xdr:row>6</xdr:row>
      <xdr:rowOff>133350</xdr:rowOff>
    </xdr:to>
    <xdr:pic>
      <xdr:nvPicPr>
        <xdr:cNvPr id="1" name="Picture 3" descr="LOGO PEMDA"/>
        <xdr:cNvPicPr preferRelativeResize="1">
          <a:picLocks noChangeAspect="1"/>
        </xdr:cNvPicPr>
      </xdr:nvPicPr>
      <xdr:blipFill>
        <a:blip r:embed="rId1"/>
        <a:srcRect l="17500" r="22500"/>
        <a:stretch>
          <a:fillRect/>
        </a:stretch>
      </xdr:blipFill>
      <xdr:spPr>
        <a:xfrm>
          <a:off x="447675" y="85725"/>
          <a:ext cx="742950"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1666875</xdr:colOff>
      <xdr:row>0</xdr:row>
      <xdr:rowOff>142875</xdr:rowOff>
    </xdr:from>
    <xdr:to>
      <xdr:col>3</xdr:col>
      <xdr:colOff>438150</xdr:colOff>
      <xdr:row>6</xdr:row>
      <xdr:rowOff>180975</xdr:rowOff>
    </xdr:to>
    <xdr:pic>
      <xdr:nvPicPr>
        <xdr:cNvPr id="1" name="Picture 4" descr="LOGO PEMDA"/>
        <xdr:cNvPicPr preferRelativeResize="1">
          <a:picLocks noChangeAspect="1"/>
        </xdr:cNvPicPr>
      </xdr:nvPicPr>
      <xdr:blipFill>
        <a:blip r:embed="rId1"/>
        <a:srcRect l="17500" r="22500"/>
        <a:stretch>
          <a:fillRect/>
        </a:stretch>
      </xdr:blipFill>
      <xdr:spPr>
        <a:xfrm>
          <a:off x="1952625" y="142875"/>
          <a:ext cx="962025" cy="1200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10</xdr:col>
      <xdr:colOff>857250</xdr:colOff>
      <xdr:row>7</xdr:row>
      <xdr:rowOff>9525</xdr:rowOff>
    </xdr:to>
    <xdr:sp>
      <xdr:nvSpPr>
        <xdr:cNvPr id="1" name="Straight Connector 1"/>
        <xdr:cNvSpPr>
          <a:spLocks/>
        </xdr:cNvSpPr>
      </xdr:nvSpPr>
      <xdr:spPr>
        <a:xfrm flipV="1">
          <a:off x="0" y="1133475"/>
          <a:ext cx="95250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228600</xdr:colOff>
      <xdr:row>0</xdr:row>
      <xdr:rowOff>9525</xdr:rowOff>
    </xdr:from>
    <xdr:to>
      <xdr:col>1</xdr:col>
      <xdr:colOff>1038225</xdr:colOff>
      <xdr:row>6</xdr:row>
      <xdr:rowOff>66675</xdr:rowOff>
    </xdr:to>
    <xdr:pic>
      <xdr:nvPicPr>
        <xdr:cNvPr id="2" name="Picture 4" descr="LOGO PEMDA"/>
        <xdr:cNvPicPr preferRelativeResize="1">
          <a:picLocks noChangeAspect="1"/>
        </xdr:cNvPicPr>
      </xdr:nvPicPr>
      <xdr:blipFill>
        <a:blip r:embed="rId1"/>
        <a:srcRect l="17500" r="22500"/>
        <a:stretch>
          <a:fillRect/>
        </a:stretch>
      </xdr:blipFill>
      <xdr:spPr>
        <a:xfrm>
          <a:off x="609600" y="9525"/>
          <a:ext cx="809625" cy="1057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10</xdr:col>
      <xdr:colOff>857250</xdr:colOff>
      <xdr:row>7</xdr:row>
      <xdr:rowOff>9525</xdr:rowOff>
    </xdr:to>
    <xdr:sp>
      <xdr:nvSpPr>
        <xdr:cNvPr id="1" name="Straight Connector 1"/>
        <xdr:cNvSpPr>
          <a:spLocks/>
        </xdr:cNvSpPr>
      </xdr:nvSpPr>
      <xdr:spPr>
        <a:xfrm flipV="1">
          <a:off x="0" y="1133475"/>
          <a:ext cx="10420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228600</xdr:colOff>
      <xdr:row>0</xdr:row>
      <xdr:rowOff>9525</xdr:rowOff>
    </xdr:from>
    <xdr:to>
      <xdr:col>1</xdr:col>
      <xdr:colOff>1038225</xdr:colOff>
      <xdr:row>6</xdr:row>
      <xdr:rowOff>66675</xdr:rowOff>
    </xdr:to>
    <xdr:pic>
      <xdr:nvPicPr>
        <xdr:cNvPr id="2" name="Picture 4" descr="LOGO PEMDA"/>
        <xdr:cNvPicPr preferRelativeResize="1">
          <a:picLocks noChangeAspect="1"/>
        </xdr:cNvPicPr>
      </xdr:nvPicPr>
      <xdr:blipFill>
        <a:blip r:embed="rId1"/>
        <a:srcRect l="17500" r="22500"/>
        <a:stretch>
          <a:fillRect/>
        </a:stretch>
      </xdr:blipFill>
      <xdr:spPr>
        <a:xfrm>
          <a:off x="609600" y="9525"/>
          <a:ext cx="809625" cy="1057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400050</xdr:colOff>
      <xdr:row>0</xdr:row>
      <xdr:rowOff>0</xdr:rowOff>
    </xdr:from>
    <xdr:to>
      <xdr:col>5</xdr:col>
      <xdr:colOff>180975</xdr:colOff>
      <xdr:row>6</xdr:row>
      <xdr:rowOff>142875</xdr:rowOff>
    </xdr:to>
    <xdr:pic>
      <xdr:nvPicPr>
        <xdr:cNvPr id="1" name="Picture 3" descr="LOGO PEMDA"/>
        <xdr:cNvPicPr preferRelativeResize="1">
          <a:picLocks noChangeAspect="1"/>
        </xdr:cNvPicPr>
      </xdr:nvPicPr>
      <xdr:blipFill>
        <a:blip r:embed="rId1"/>
        <a:srcRect l="17500" r="22500"/>
        <a:stretch>
          <a:fillRect/>
        </a:stretch>
      </xdr:blipFill>
      <xdr:spPr>
        <a:xfrm>
          <a:off x="3076575" y="0"/>
          <a:ext cx="962025" cy="1409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15</xdr:col>
      <xdr:colOff>9525</xdr:colOff>
      <xdr:row>8</xdr:row>
      <xdr:rowOff>9525</xdr:rowOff>
    </xdr:to>
    <xdr:sp>
      <xdr:nvSpPr>
        <xdr:cNvPr id="1" name="Straight Connector 1"/>
        <xdr:cNvSpPr>
          <a:spLocks/>
        </xdr:cNvSpPr>
      </xdr:nvSpPr>
      <xdr:spPr>
        <a:xfrm>
          <a:off x="0" y="1476375"/>
          <a:ext cx="16906875"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xdr:col>
      <xdr:colOff>561975</xdr:colOff>
      <xdr:row>0</xdr:row>
      <xdr:rowOff>66675</xdr:rowOff>
    </xdr:from>
    <xdr:to>
      <xdr:col>1</xdr:col>
      <xdr:colOff>1485900</xdr:colOff>
      <xdr:row>6</xdr:row>
      <xdr:rowOff>104775</xdr:rowOff>
    </xdr:to>
    <xdr:pic>
      <xdr:nvPicPr>
        <xdr:cNvPr id="2" name="Picture 3" descr="LOGO PEMDA"/>
        <xdr:cNvPicPr preferRelativeResize="1">
          <a:picLocks noChangeAspect="1"/>
        </xdr:cNvPicPr>
      </xdr:nvPicPr>
      <xdr:blipFill>
        <a:blip r:embed="rId1"/>
        <a:srcRect l="17500" r="22500"/>
        <a:stretch>
          <a:fillRect/>
        </a:stretch>
      </xdr:blipFill>
      <xdr:spPr>
        <a:xfrm>
          <a:off x="885825" y="66675"/>
          <a:ext cx="923925" cy="1200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DOWS%2010\Downloads\4KKR%20DAK%20Fisik%20AM%20PENUGASAN%20For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 Bayar"/>
      <sheetName val="Rekap Renc Sls"/>
      <sheetName val="Daftar SP2D"/>
      <sheetName val="Capaian Fisik"/>
      <sheetName val="Hasil Reviu"/>
      <sheetName val="Renc dan Realisasi"/>
    </sheetNames>
    <sheetDataSet>
      <sheetData sheetId="0">
        <row r="24">
          <cell r="I24">
            <v>43445</v>
          </cell>
        </row>
        <row r="25">
          <cell r="I25">
            <v>43460</v>
          </cell>
        </row>
        <row r="26">
          <cell r="I26">
            <v>43461</v>
          </cell>
        </row>
        <row r="29">
          <cell r="I29">
            <v>43441</v>
          </cell>
        </row>
        <row r="30">
          <cell r="I30">
            <v>43461</v>
          </cell>
        </row>
        <row r="31">
          <cell r="I31">
            <v>43461</v>
          </cell>
        </row>
      </sheetData>
      <sheetData sheetId="3">
        <row r="26">
          <cell r="F26">
            <v>530682000</v>
          </cell>
        </row>
        <row r="27">
          <cell r="F27">
            <v>448246000</v>
          </cell>
        </row>
      </sheetData>
      <sheetData sheetId="4">
        <row r="27">
          <cell r="C27">
            <v>530682000</v>
          </cell>
          <cell r="E27">
            <v>530682000</v>
          </cell>
        </row>
        <row r="31">
          <cell r="B31" t="str">
            <v>Pembangunan Jaringan Air Bersih Ds. Ranulogong Kec. Randuagung</v>
          </cell>
          <cell r="C31">
            <v>448246000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21"/>
  <sheetViews>
    <sheetView zoomScale="160" zoomScaleNormal="160" zoomScalePageLayoutView="0" workbookViewId="0" topLeftCell="A85">
      <selection activeCell="A15" sqref="A15"/>
    </sheetView>
  </sheetViews>
  <sheetFormatPr defaultColWidth="9.140625" defaultRowHeight="15"/>
  <cols>
    <col min="1" max="1" width="14.8515625" style="0" customWidth="1"/>
    <col min="2" max="2" width="71.8515625" style="0" customWidth="1"/>
  </cols>
  <sheetData>
    <row r="1" spans="1:7" ht="18">
      <c r="A1" s="356" t="str">
        <f>'2. RPK'!$D$1</f>
        <v>PEMERINTAH KABUPATEN LUMAJANG</v>
      </c>
      <c r="B1" s="356"/>
      <c r="C1" s="268"/>
      <c r="D1" s="268"/>
      <c r="E1" s="268"/>
      <c r="F1" s="268"/>
      <c r="G1" s="268"/>
    </row>
    <row r="2" spans="1:7" ht="22.5" customHeight="1">
      <c r="A2" s="357" t="str">
        <f>'2. RPK'!$D$3</f>
        <v>I N S P E K T O R A T</v>
      </c>
      <c r="B2" s="357"/>
      <c r="C2" s="269"/>
      <c r="D2" s="269"/>
      <c r="E2" s="269"/>
      <c r="F2" s="269"/>
      <c r="G2" s="269"/>
    </row>
    <row r="3" spans="1:7" ht="15">
      <c r="A3" s="355" t="str">
        <f>'2. RPK'!$D$4</f>
        <v>Jl. Arif Rahman Hakim No. 1 Lumajang</v>
      </c>
      <c r="B3" s="355"/>
      <c r="C3" s="270"/>
      <c r="D3" s="270"/>
      <c r="E3" s="270"/>
      <c r="F3" s="270"/>
      <c r="G3" s="270"/>
    </row>
    <row r="4" spans="1:7" ht="15">
      <c r="A4" s="355" t="str">
        <f>'2. RPK'!$D$5</f>
        <v>Tlp. (0334) 881485; Fax. (0334) 894126</v>
      </c>
      <c r="B4" s="355"/>
      <c r="C4" s="270"/>
      <c r="D4" s="270"/>
      <c r="E4" s="270"/>
      <c r="F4" s="270"/>
      <c r="G4" s="270"/>
    </row>
    <row r="5" ht="15.75" thickBot="1">
      <c r="A5" s="124"/>
    </row>
    <row r="6" spans="1:7" ht="15.75" thickTop="1">
      <c r="A6" s="133"/>
      <c r="B6" s="134"/>
      <c r="C6" s="273"/>
      <c r="D6" s="273"/>
      <c r="E6" s="273"/>
      <c r="F6" s="273"/>
      <c r="G6" s="273"/>
    </row>
    <row r="7" spans="1:7" ht="15.75">
      <c r="A7" s="354" t="s">
        <v>329</v>
      </c>
      <c r="B7" s="354"/>
      <c r="C7" s="271"/>
      <c r="D7" s="271"/>
      <c r="E7" s="271"/>
      <c r="F7" s="271"/>
      <c r="G7" s="271"/>
    </row>
    <row r="8" spans="1:7" ht="15">
      <c r="A8" s="353" t="s">
        <v>134</v>
      </c>
      <c r="B8" s="353"/>
      <c r="C8" s="274"/>
      <c r="D8" s="274"/>
      <c r="E8" s="274"/>
      <c r="F8" s="274"/>
      <c r="G8" s="274"/>
    </row>
    <row r="9" spans="1:7" ht="15">
      <c r="A9" s="353" t="s">
        <v>512</v>
      </c>
      <c r="B9" s="353"/>
      <c r="C9" s="272"/>
      <c r="D9" s="272"/>
      <c r="E9" s="272"/>
      <c r="F9" s="272"/>
      <c r="G9" s="272"/>
    </row>
    <row r="11" spans="1:2" ht="15">
      <c r="A11" s="1" t="s">
        <v>330</v>
      </c>
      <c r="B11" s="1" t="s">
        <v>20</v>
      </c>
    </row>
    <row r="12" spans="1:2" ht="15">
      <c r="A12" s="1" t="s">
        <v>331</v>
      </c>
      <c r="B12" s="1" t="s">
        <v>20</v>
      </c>
    </row>
    <row r="13" spans="1:2" ht="15">
      <c r="A13" s="1" t="s">
        <v>340</v>
      </c>
      <c r="B13" s="1" t="s">
        <v>20</v>
      </c>
    </row>
    <row r="14" spans="1:2" ht="15">
      <c r="A14" s="1" t="s">
        <v>332</v>
      </c>
      <c r="B14" s="1" t="s">
        <v>20</v>
      </c>
    </row>
    <row r="15" spans="1:2" ht="15">
      <c r="A15" s="1" t="s">
        <v>333</v>
      </c>
      <c r="B15" s="1" t="s">
        <v>20</v>
      </c>
    </row>
    <row r="16" spans="1:2" ht="15">
      <c r="A16" s="1" t="s">
        <v>334</v>
      </c>
      <c r="B16" s="1" t="s">
        <v>20</v>
      </c>
    </row>
    <row r="17" spans="1:2" ht="15">
      <c r="A17" s="1" t="s">
        <v>337</v>
      </c>
      <c r="B17" s="1" t="s">
        <v>338</v>
      </c>
    </row>
    <row r="18" spans="1:2" ht="15">
      <c r="A18" s="1"/>
      <c r="B18" s="1" t="s">
        <v>344</v>
      </c>
    </row>
    <row r="19" spans="1:2" ht="15">
      <c r="A19" s="1"/>
      <c r="B19" s="1" t="s">
        <v>339</v>
      </c>
    </row>
    <row r="20" spans="1:2" ht="15">
      <c r="A20" s="1" t="s">
        <v>335</v>
      </c>
      <c r="B20" s="1" t="s">
        <v>20</v>
      </c>
    </row>
    <row r="21" spans="1:2" ht="15">
      <c r="A21" s="1" t="s">
        <v>341</v>
      </c>
      <c r="B21" s="1" t="s">
        <v>20</v>
      </c>
    </row>
    <row r="22" ht="15.75" thickBot="1"/>
    <row r="23" spans="1:2" ht="15.75" thickTop="1">
      <c r="A23" s="134"/>
      <c r="B23" s="134"/>
    </row>
    <row r="24" spans="1:2" ht="15">
      <c r="A24" s="296" t="s">
        <v>342</v>
      </c>
      <c r="B24" s="297" t="s">
        <v>343</v>
      </c>
    </row>
    <row r="25" ht="30">
      <c r="B25" s="277" t="s">
        <v>325</v>
      </c>
    </row>
    <row r="26" ht="60">
      <c r="B26" s="277" t="s">
        <v>326</v>
      </c>
    </row>
    <row r="27" ht="30">
      <c r="B27" s="277" t="s">
        <v>327</v>
      </c>
    </row>
    <row r="28" ht="15">
      <c r="B28" s="265"/>
    </row>
    <row r="29" spans="1:2" ht="49.5" customHeight="1">
      <c r="A29" s="279" t="s">
        <v>345</v>
      </c>
      <c r="B29" s="278" t="s">
        <v>398</v>
      </c>
    </row>
    <row r="30" spans="1:2" ht="45">
      <c r="A30" s="265"/>
      <c r="B30" s="278" t="s">
        <v>353</v>
      </c>
    </row>
    <row r="31" ht="60">
      <c r="B31" s="278" t="s">
        <v>354</v>
      </c>
    </row>
    <row r="32" ht="75">
      <c r="B32" s="278" t="s">
        <v>355</v>
      </c>
    </row>
    <row r="33" ht="76.5" customHeight="1">
      <c r="B33" s="278" t="s">
        <v>356</v>
      </c>
    </row>
    <row r="34" ht="60">
      <c r="B34" s="278" t="s">
        <v>357</v>
      </c>
    </row>
    <row r="35" ht="15">
      <c r="B35" s="282"/>
    </row>
    <row r="36" spans="1:2" ht="30">
      <c r="A36" s="266" t="s">
        <v>346</v>
      </c>
      <c r="B36" s="265" t="s">
        <v>347</v>
      </c>
    </row>
    <row r="37" ht="15">
      <c r="B37" s="265" t="s">
        <v>358</v>
      </c>
    </row>
    <row r="38" ht="15">
      <c r="B38" s="265" t="s">
        <v>359</v>
      </c>
    </row>
    <row r="39" ht="15">
      <c r="B39" s="265" t="s">
        <v>360</v>
      </c>
    </row>
    <row r="40" ht="15">
      <c r="B40" s="265" t="s">
        <v>361</v>
      </c>
    </row>
    <row r="41" ht="15">
      <c r="B41" s="282"/>
    </row>
    <row r="42" spans="1:2" ht="30">
      <c r="A42" s="266" t="s">
        <v>349</v>
      </c>
      <c r="B42" s="280" t="s">
        <v>348</v>
      </c>
    </row>
    <row r="43" ht="15">
      <c r="B43" s="267" t="s">
        <v>362</v>
      </c>
    </row>
    <row r="44" ht="15">
      <c r="B44" s="275" t="s">
        <v>363</v>
      </c>
    </row>
    <row r="45" ht="15">
      <c r="B45" s="275" t="s">
        <v>364</v>
      </c>
    </row>
    <row r="46" ht="15">
      <c r="B46" s="275" t="s">
        <v>365</v>
      </c>
    </row>
    <row r="47" ht="15">
      <c r="B47" s="267" t="s">
        <v>366</v>
      </c>
    </row>
    <row r="48" ht="15">
      <c r="B48" s="275" t="s">
        <v>367</v>
      </c>
    </row>
    <row r="49" ht="15">
      <c r="B49" s="275" t="s">
        <v>368</v>
      </c>
    </row>
    <row r="50" ht="15">
      <c r="B50" s="275" t="s">
        <v>369</v>
      </c>
    </row>
    <row r="51" ht="15">
      <c r="B51" s="275" t="s">
        <v>370</v>
      </c>
    </row>
    <row r="52" ht="30">
      <c r="B52" s="276" t="s">
        <v>371</v>
      </c>
    </row>
    <row r="53" ht="15">
      <c r="B53" s="283" t="s">
        <v>372</v>
      </c>
    </row>
    <row r="54" ht="15">
      <c r="B54" s="284" t="s">
        <v>373</v>
      </c>
    </row>
    <row r="55" ht="30">
      <c r="B55" s="284" t="s">
        <v>374</v>
      </c>
    </row>
    <row r="56" ht="30">
      <c r="B56" s="284" t="s">
        <v>375</v>
      </c>
    </row>
    <row r="57" ht="15">
      <c r="B57" s="284" t="s">
        <v>376</v>
      </c>
    </row>
    <row r="58" ht="15">
      <c r="B58" s="267"/>
    </row>
    <row r="59" spans="1:2" ht="30">
      <c r="A59" s="281" t="s">
        <v>350</v>
      </c>
      <c r="B59" s="280" t="s">
        <v>351</v>
      </c>
    </row>
    <row r="60" spans="1:2" ht="30">
      <c r="A60" s="281"/>
      <c r="B60" s="285" t="s">
        <v>377</v>
      </c>
    </row>
    <row r="61" ht="30">
      <c r="B61" s="285" t="s">
        <v>378</v>
      </c>
    </row>
    <row r="62" ht="15">
      <c r="B62" s="285" t="s">
        <v>379</v>
      </c>
    </row>
    <row r="63" ht="15">
      <c r="B63" s="285" t="s">
        <v>380</v>
      </c>
    </row>
    <row r="64" ht="45">
      <c r="B64" s="285" t="s">
        <v>381</v>
      </c>
    </row>
    <row r="65" ht="30">
      <c r="B65" s="285" t="s">
        <v>382</v>
      </c>
    </row>
    <row r="66" ht="17.25" customHeight="1">
      <c r="B66" s="285" t="s">
        <v>383</v>
      </c>
    </row>
    <row r="67" ht="30">
      <c r="B67" s="285" t="s">
        <v>384</v>
      </c>
    </row>
    <row r="68" ht="30">
      <c r="B68" s="285" t="s">
        <v>385</v>
      </c>
    </row>
    <row r="69" ht="34.5" customHeight="1">
      <c r="B69" s="285" t="s">
        <v>386</v>
      </c>
    </row>
    <row r="70" ht="30">
      <c r="B70" s="278" t="s">
        <v>328</v>
      </c>
    </row>
    <row r="71" ht="15">
      <c r="B71" s="286" t="s">
        <v>387</v>
      </c>
    </row>
    <row r="72" ht="15">
      <c r="B72" s="286" t="s">
        <v>388</v>
      </c>
    </row>
    <row r="73" ht="15">
      <c r="B73" s="286" t="s">
        <v>389</v>
      </c>
    </row>
    <row r="74" ht="15">
      <c r="B74" s="286" t="s">
        <v>390</v>
      </c>
    </row>
    <row r="75" ht="15">
      <c r="B75" s="286" t="s">
        <v>352</v>
      </c>
    </row>
    <row r="77" spans="1:2" ht="30">
      <c r="A77" s="281" t="s">
        <v>392</v>
      </c>
      <c r="B77" s="286" t="s">
        <v>393</v>
      </c>
    </row>
    <row r="78" spans="1:2" ht="15">
      <c r="A78" s="293">
        <v>1</v>
      </c>
      <c r="B78" s="294" t="s">
        <v>394</v>
      </c>
    </row>
    <row r="79" spans="1:2" ht="15">
      <c r="A79" s="291" t="s">
        <v>418</v>
      </c>
      <c r="B79" s="278" t="s">
        <v>433</v>
      </c>
    </row>
    <row r="80" spans="1:2" ht="15">
      <c r="A80" s="291" t="s">
        <v>419</v>
      </c>
      <c r="B80" s="278" t="s">
        <v>434</v>
      </c>
    </row>
    <row r="81" spans="1:2" ht="15">
      <c r="A81" s="291" t="s">
        <v>420</v>
      </c>
      <c r="B81" s="278" t="s">
        <v>421</v>
      </c>
    </row>
    <row r="82" spans="1:2" ht="15">
      <c r="A82" s="291" t="s">
        <v>422</v>
      </c>
      <c r="B82" s="278" t="s">
        <v>435</v>
      </c>
    </row>
    <row r="83" spans="1:2" ht="15">
      <c r="A83" s="291" t="s">
        <v>423</v>
      </c>
      <c r="B83" s="278" t="s">
        <v>436</v>
      </c>
    </row>
    <row r="84" spans="1:2" ht="15">
      <c r="A84" s="291" t="s">
        <v>424</v>
      </c>
      <c r="B84" s="278" t="s">
        <v>437</v>
      </c>
    </row>
    <row r="85" spans="1:2" ht="15">
      <c r="A85" s="291" t="s">
        <v>425</v>
      </c>
      <c r="B85" s="278" t="s">
        <v>438</v>
      </c>
    </row>
    <row r="86" spans="1:2" ht="30">
      <c r="A86" s="295" t="s">
        <v>426</v>
      </c>
      <c r="B86" s="278" t="s">
        <v>439</v>
      </c>
    </row>
    <row r="87" spans="1:2" ht="15">
      <c r="A87" s="291" t="s">
        <v>427</v>
      </c>
      <c r="B87" s="278" t="s">
        <v>428</v>
      </c>
    </row>
    <row r="88" spans="1:2" ht="15">
      <c r="A88" s="291" t="s">
        <v>429</v>
      </c>
      <c r="B88" s="278" t="s">
        <v>440</v>
      </c>
    </row>
    <row r="89" spans="1:2" ht="19.5" customHeight="1">
      <c r="A89" s="291" t="s">
        <v>430</v>
      </c>
      <c r="B89" s="278" t="s">
        <v>431</v>
      </c>
    </row>
    <row r="90" spans="1:2" ht="15">
      <c r="A90" s="291" t="s">
        <v>432</v>
      </c>
      <c r="B90" s="278" t="s">
        <v>441</v>
      </c>
    </row>
    <row r="91" spans="1:2" ht="15">
      <c r="A91" s="291"/>
      <c r="B91" s="278"/>
    </row>
    <row r="92" spans="1:2" ht="15">
      <c r="A92" s="292" t="s">
        <v>458</v>
      </c>
      <c r="B92" s="294"/>
    </row>
    <row r="93" spans="1:2" ht="15">
      <c r="A93" s="291" t="s">
        <v>418</v>
      </c>
      <c r="B93" s="278" t="s">
        <v>442</v>
      </c>
    </row>
    <row r="94" spans="1:2" ht="15">
      <c r="A94" s="291" t="s">
        <v>419</v>
      </c>
      <c r="B94" s="278" t="s">
        <v>441</v>
      </c>
    </row>
    <row r="95" spans="1:2" ht="15">
      <c r="A95" s="291" t="s">
        <v>420</v>
      </c>
      <c r="B95" s="278" t="s">
        <v>443</v>
      </c>
    </row>
    <row r="96" spans="1:2" ht="30">
      <c r="A96" s="291" t="s">
        <v>422</v>
      </c>
      <c r="B96" s="278" t="s">
        <v>444</v>
      </c>
    </row>
    <row r="97" spans="1:2" ht="15">
      <c r="A97" s="291" t="s">
        <v>423</v>
      </c>
      <c r="B97" s="278" t="s">
        <v>445</v>
      </c>
    </row>
    <row r="98" spans="1:2" ht="15">
      <c r="A98" s="291" t="s">
        <v>424</v>
      </c>
      <c r="B98" s="278" t="s">
        <v>446</v>
      </c>
    </row>
    <row r="99" spans="1:2" ht="15">
      <c r="A99" s="291" t="s">
        <v>425</v>
      </c>
      <c r="B99" s="278" t="s">
        <v>447</v>
      </c>
    </row>
    <row r="100" spans="1:2" ht="15">
      <c r="A100" s="291" t="s">
        <v>426</v>
      </c>
      <c r="B100" s="278" t="s">
        <v>448</v>
      </c>
    </row>
    <row r="101" spans="1:2" ht="30">
      <c r="A101" s="291" t="s">
        <v>427</v>
      </c>
      <c r="B101" s="278" t="s">
        <v>449</v>
      </c>
    </row>
    <row r="102" spans="1:2" ht="15">
      <c r="A102" s="291" t="s">
        <v>430</v>
      </c>
      <c r="B102" s="278" t="s">
        <v>450</v>
      </c>
    </row>
    <row r="103" spans="1:2" ht="15">
      <c r="A103" s="291"/>
      <c r="B103" s="278"/>
    </row>
    <row r="104" spans="1:2" ht="15">
      <c r="A104" s="292" t="s">
        <v>459</v>
      </c>
      <c r="B104" s="278"/>
    </row>
    <row r="105" spans="1:2" ht="15">
      <c r="A105" s="291" t="s">
        <v>418</v>
      </c>
      <c r="B105" s="278" t="s">
        <v>451</v>
      </c>
    </row>
    <row r="106" spans="1:2" ht="15">
      <c r="A106" s="291" t="s">
        <v>419</v>
      </c>
      <c r="B106" s="278" t="s">
        <v>452</v>
      </c>
    </row>
    <row r="107" spans="1:2" ht="15">
      <c r="A107" s="291" t="s">
        <v>420</v>
      </c>
      <c r="B107" s="278" t="s">
        <v>453</v>
      </c>
    </row>
    <row r="108" spans="1:2" ht="15">
      <c r="A108" s="291" t="s">
        <v>422</v>
      </c>
      <c r="B108" s="278" t="s">
        <v>454</v>
      </c>
    </row>
    <row r="109" spans="1:2" ht="15">
      <c r="A109" s="291" t="s">
        <v>423</v>
      </c>
      <c r="B109" s="278" t="s">
        <v>455</v>
      </c>
    </row>
    <row r="110" spans="1:2" ht="30">
      <c r="A110" s="291" t="s">
        <v>424</v>
      </c>
      <c r="B110" s="278" t="s">
        <v>456</v>
      </c>
    </row>
    <row r="111" spans="1:2" ht="12.75" customHeight="1">
      <c r="A111" s="291" t="s">
        <v>425</v>
      </c>
      <c r="B111" s="278" t="s">
        <v>457</v>
      </c>
    </row>
    <row r="112" ht="15">
      <c r="B112" s="278"/>
    </row>
    <row r="113" spans="1:2" ht="45">
      <c r="A113" s="281" t="s">
        <v>391</v>
      </c>
      <c r="B113" s="287" t="s">
        <v>395</v>
      </c>
    </row>
    <row r="115" ht="15">
      <c r="B115" s="307" t="s">
        <v>511</v>
      </c>
    </row>
    <row r="116" ht="15">
      <c r="B116" s="307" t="s">
        <v>336</v>
      </c>
    </row>
    <row r="117" ht="15">
      <c r="B117" s="307"/>
    </row>
    <row r="118" ht="15">
      <c r="B118" s="307"/>
    </row>
    <row r="119" ht="15">
      <c r="B119" s="307"/>
    </row>
    <row r="120" ht="15">
      <c r="B120" s="307"/>
    </row>
    <row r="121" ht="15">
      <c r="B121" s="307" t="s">
        <v>497</v>
      </c>
    </row>
  </sheetData>
  <sheetProtection/>
  <mergeCells count="7">
    <mergeCell ref="A9:B9"/>
    <mergeCell ref="A7:B7"/>
    <mergeCell ref="A8:B8"/>
    <mergeCell ref="A3:B3"/>
    <mergeCell ref="A1:B1"/>
    <mergeCell ref="A2:B2"/>
    <mergeCell ref="A4:B4"/>
  </mergeCells>
  <printOptions/>
  <pageMargins left="0.7" right="0.7" top="0.75" bottom="0.75" header="0.3" footer="0.3"/>
  <pageSetup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O96"/>
  <sheetViews>
    <sheetView zoomScale="70" zoomScaleNormal="70" zoomScalePageLayoutView="0" workbookViewId="0" topLeftCell="C6">
      <selection activeCell="B53" sqref="B53"/>
    </sheetView>
  </sheetViews>
  <sheetFormatPr defaultColWidth="9.140625" defaultRowHeight="15"/>
  <cols>
    <col min="1" max="1" width="4.8515625" style="3" customWidth="1"/>
    <col min="2" max="2" width="37.421875" style="3" customWidth="1"/>
    <col min="3" max="3" width="3.28125" style="3" customWidth="1"/>
    <col min="4" max="4" width="19.00390625" style="3" customWidth="1"/>
    <col min="5" max="7" width="21.57421875" style="3" customWidth="1"/>
    <col min="8" max="8" width="18.421875" style="3" customWidth="1"/>
    <col min="9" max="9" width="3.57421875" style="3" customWidth="1"/>
    <col min="10" max="10" width="12.00390625" style="3" customWidth="1"/>
    <col min="11" max="11" width="16.8515625" style="3" customWidth="1"/>
    <col min="12" max="13" width="17.00390625" style="3" customWidth="1"/>
    <col min="14" max="14" width="19.28125" style="3" customWidth="1"/>
    <col min="15" max="15" width="20.00390625" style="3" customWidth="1"/>
    <col min="16" max="16384" width="9.140625" style="3" customWidth="1"/>
  </cols>
  <sheetData>
    <row r="1" spans="4:15" ht="15">
      <c r="D1" s="386" t="str">
        <f>'5.1 capaian Output'!$D$1</f>
        <v>PEMERINTAH KABUPATEN LUMAJANG</v>
      </c>
      <c r="E1" s="386"/>
      <c r="F1" s="386"/>
      <c r="G1" s="386"/>
      <c r="H1" s="386"/>
      <c r="I1" s="386"/>
      <c r="J1" s="386"/>
      <c r="K1" s="386"/>
      <c r="L1" s="386"/>
      <c r="M1" s="386"/>
      <c r="N1" s="386"/>
      <c r="O1" s="386"/>
    </row>
    <row r="2" spans="4:15" ht="15">
      <c r="D2" s="386"/>
      <c r="E2" s="386"/>
      <c r="F2" s="386"/>
      <c r="G2" s="386"/>
      <c r="H2" s="386"/>
      <c r="I2" s="386"/>
      <c r="J2" s="386"/>
      <c r="K2" s="386"/>
      <c r="L2" s="386"/>
      <c r="M2" s="386"/>
      <c r="N2" s="386"/>
      <c r="O2" s="386"/>
    </row>
    <row r="3" spans="4:15" ht="15">
      <c r="D3" s="465" t="str">
        <f>'5.1 capaian Output'!$D$3</f>
        <v>I N S P E K T O R A T</v>
      </c>
      <c r="E3" s="465"/>
      <c r="F3" s="465"/>
      <c r="G3" s="465"/>
      <c r="H3" s="465"/>
      <c r="I3" s="465"/>
      <c r="J3" s="465"/>
      <c r="K3" s="465"/>
      <c r="L3" s="465"/>
      <c r="M3" s="465"/>
      <c r="N3" s="465"/>
      <c r="O3" s="465"/>
    </row>
    <row r="4" spans="4:15" ht="15">
      <c r="D4" s="465"/>
      <c r="E4" s="465"/>
      <c r="F4" s="465"/>
      <c r="G4" s="465"/>
      <c r="H4" s="465"/>
      <c r="I4" s="465"/>
      <c r="J4" s="465"/>
      <c r="K4" s="465"/>
      <c r="L4" s="465"/>
      <c r="M4" s="465"/>
      <c r="N4" s="465"/>
      <c r="O4" s="465"/>
    </row>
    <row r="5" spans="1:15" ht="15.75">
      <c r="A5" s="19"/>
      <c r="B5" s="19"/>
      <c r="C5" s="19"/>
      <c r="D5" s="418" t="str">
        <f>'5.1 capaian Output'!$D$5</f>
        <v>Jl. Arif Rahman Hakim No. 1 Lumajang</v>
      </c>
      <c r="E5" s="418"/>
      <c r="F5" s="418"/>
      <c r="G5" s="418"/>
      <c r="H5" s="418"/>
      <c r="I5" s="418"/>
      <c r="J5" s="418"/>
      <c r="K5" s="418"/>
      <c r="L5" s="418"/>
      <c r="M5" s="418"/>
      <c r="N5" s="418"/>
      <c r="O5" s="418"/>
    </row>
    <row r="6" spans="1:15" ht="15.75">
      <c r="A6" s="19"/>
      <c r="B6" s="19"/>
      <c r="C6" s="19"/>
      <c r="D6" s="419" t="str">
        <f>'5.1 capaian Output'!$D$6</f>
        <v>Tlp. (0334) 881485; Fax. (0334) 894126</v>
      </c>
      <c r="E6" s="419"/>
      <c r="F6" s="419"/>
      <c r="G6" s="419"/>
      <c r="H6" s="419"/>
      <c r="I6" s="419"/>
      <c r="J6" s="419"/>
      <c r="K6" s="419"/>
      <c r="L6" s="419"/>
      <c r="M6" s="419"/>
      <c r="N6" s="419"/>
      <c r="O6" s="419"/>
    </row>
    <row r="7" spans="1:15" ht="15.75">
      <c r="A7" s="19"/>
      <c r="B7" s="19"/>
      <c r="C7" s="19"/>
      <c r="D7" s="20"/>
      <c r="E7" s="20"/>
      <c r="F7" s="20"/>
      <c r="G7" s="20"/>
      <c r="H7" s="20"/>
      <c r="I7" s="20"/>
      <c r="J7" s="418"/>
      <c r="K7" s="418"/>
      <c r="L7" s="418"/>
      <c r="M7" s="418"/>
      <c r="N7" s="418"/>
      <c r="O7" s="418"/>
    </row>
    <row r="8" spans="1:15" ht="9" customHeight="1">
      <c r="A8" s="19"/>
      <c r="B8" s="19"/>
      <c r="C8" s="19"/>
      <c r="D8" s="19"/>
      <c r="E8" s="19"/>
      <c r="F8" s="19"/>
      <c r="G8" s="19"/>
      <c r="H8" s="19"/>
      <c r="I8" s="19"/>
      <c r="J8" s="19"/>
      <c r="K8" s="19"/>
      <c r="L8" s="19"/>
      <c r="M8" s="19"/>
      <c r="N8" s="19"/>
      <c r="O8" s="19"/>
    </row>
    <row r="9" spans="1:15" ht="11.25" customHeight="1">
      <c r="A9" s="19"/>
      <c r="B9" s="19"/>
      <c r="C9" s="19"/>
      <c r="D9" s="19"/>
      <c r="E9" s="19"/>
      <c r="F9" s="19"/>
      <c r="G9" s="19"/>
      <c r="H9" s="19"/>
      <c r="I9" s="19"/>
      <c r="J9" s="19"/>
      <c r="K9" s="19"/>
      <c r="L9" s="19"/>
      <c r="M9" s="19"/>
      <c r="N9" s="19"/>
      <c r="O9" s="19"/>
    </row>
    <row r="10" spans="1:15" ht="15" customHeight="1">
      <c r="A10" s="373" t="s">
        <v>49</v>
      </c>
      <c r="B10" s="373"/>
      <c r="C10" s="373"/>
      <c r="D10" s="373"/>
      <c r="E10" s="373"/>
      <c r="F10" s="373"/>
      <c r="G10" s="373"/>
      <c r="H10" s="373"/>
      <c r="I10" s="373"/>
      <c r="J10" s="373"/>
      <c r="K10" s="373"/>
      <c r="L10" s="373"/>
      <c r="M10" s="373"/>
      <c r="N10" s="373"/>
      <c r="O10" s="373"/>
    </row>
    <row r="11" spans="1:15" ht="15" customHeight="1">
      <c r="A11" s="373" t="s">
        <v>104</v>
      </c>
      <c r="B11" s="373"/>
      <c r="C11" s="373"/>
      <c r="D11" s="373"/>
      <c r="E11" s="373"/>
      <c r="F11" s="373"/>
      <c r="G11" s="373"/>
      <c r="H11" s="373"/>
      <c r="I11" s="373"/>
      <c r="J11" s="373"/>
      <c r="K11" s="373"/>
      <c r="L11" s="373"/>
      <c r="M11" s="373"/>
      <c r="N11" s="373"/>
      <c r="O11" s="373"/>
    </row>
    <row r="12" spans="1:15" ht="15" customHeight="1">
      <c r="A12" s="373" t="s">
        <v>110</v>
      </c>
      <c r="B12" s="373"/>
      <c r="C12" s="373"/>
      <c r="D12" s="373"/>
      <c r="E12" s="373"/>
      <c r="F12" s="373"/>
      <c r="G12" s="373"/>
      <c r="H12" s="373"/>
      <c r="I12" s="373"/>
      <c r="J12" s="373"/>
      <c r="K12" s="373"/>
      <c r="L12" s="373"/>
      <c r="M12" s="373"/>
      <c r="N12" s="373"/>
      <c r="O12" s="373"/>
    </row>
    <row r="13" spans="1:15" ht="15" customHeight="1">
      <c r="A13" s="152"/>
      <c r="B13" s="152"/>
      <c r="C13" s="152"/>
      <c r="D13" s="152"/>
      <c r="E13" s="152"/>
      <c r="F13" s="152"/>
      <c r="G13" s="152"/>
      <c r="H13" s="152"/>
      <c r="I13" s="152"/>
      <c r="J13" s="152"/>
      <c r="K13" s="152"/>
      <c r="L13" s="152"/>
      <c r="M13" s="152"/>
      <c r="N13" s="152"/>
      <c r="O13" s="152"/>
    </row>
    <row r="14" spans="1:15" ht="15" customHeight="1">
      <c r="A14" s="373" t="s">
        <v>107</v>
      </c>
      <c r="B14" s="373"/>
      <c r="C14" s="373"/>
      <c r="D14" s="373"/>
      <c r="E14" s="373"/>
      <c r="F14" s="373"/>
      <c r="G14" s="373"/>
      <c r="H14" s="373"/>
      <c r="I14" s="373"/>
      <c r="J14" s="373"/>
      <c r="K14" s="373"/>
      <c r="L14" s="373"/>
      <c r="M14" s="373"/>
      <c r="N14" s="373"/>
      <c r="O14" s="373"/>
    </row>
    <row r="15" spans="1:15" ht="15" customHeight="1">
      <c r="A15" s="372"/>
      <c r="B15" s="372"/>
      <c r="C15" s="372"/>
      <c r="D15" s="372"/>
      <c r="E15" s="372"/>
      <c r="F15" s="372"/>
      <c r="G15" s="372"/>
      <c r="H15" s="372"/>
      <c r="I15" s="372"/>
      <c r="J15" s="372"/>
      <c r="K15" s="372"/>
      <c r="L15" s="372"/>
      <c r="M15" s="372"/>
      <c r="N15" s="372"/>
      <c r="O15" s="372"/>
    </row>
    <row r="16" spans="1:15" ht="15.75">
      <c r="A16" s="19" t="str">
        <f>'5.1 capaian Output'!A16</f>
        <v>Nama Pemda</v>
      </c>
      <c r="B16" s="19"/>
      <c r="C16" s="19" t="s">
        <v>20</v>
      </c>
      <c r="D16" s="415" t="str">
        <f>'5.1 capaian Output'!D16</f>
        <v>PEMERINTAH KABUPATEN LUMAJANG</v>
      </c>
      <c r="E16" s="415"/>
      <c r="F16" s="415"/>
      <c r="G16" s="19"/>
      <c r="H16" s="19" t="str">
        <f>'5.1 capaian Output'!H16</f>
        <v>KKR Nomor</v>
      </c>
      <c r="I16" s="21" t="s">
        <v>20</v>
      </c>
      <c r="J16" s="415"/>
      <c r="K16" s="415"/>
      <c r="L16" s="415"/>
      <c r="M16" s="415"/>
      <c r="N16" s="415"/>
      <c r="O16" s="415"/>
    </row>
    <row r="17" spans="1:15" ht="7.5" customHeight="1">
      <c r="A17" s="19"/>
      <c r="B17" s="19"/>
      <c r="C17" s="19"/>
      <c r="D17" s="22"/>
      <c r="E17" s="22"/>
      <c r="F17" s="22"/>
      <c r="G17" s="19"/>
      <c r="H17" s="19"/>
      <c r="I17" s="21"/>
      <c r="J17" s="22"/>
      <c r="K17" s="22"/>
      <c r="L17" s="22"/>
      <c r="M17" s="22"/>
      <c r="N17" s="22"/>
      <c r="O17" s="22"/>
    </row>
    <row r="18" spans="1:15" ht="15.75">
      <c r="A18" s="19" t="str">
        <f>'5.1 capaian Output'!A18</f>
        <v>OPD pelaksana</v>
      </c>
      <c r="B18" s="19"/>
      <c r="C18" s="19" t="s">
        <v>20</v>
      </c>
      <c r="D18" s="415">
        <f>'5.1 capaian Output'!D18</f>
        <v>0</v>
      </c>
      <c r="E18" s="415"/>
      <c r="F18" s="415"/>
      <c r="G18" s="19"/>
      <c r="H18" s="19" t="str">
        <f>'5.1 capaian Output'!H18</f>
        <v>Disusun Oleh</v>
      </c>
      <c r="I18" s="21" t="s">
        <v>20</v>
      </c>
      <c r="J18" s="415">
        <f>'5.1 capaian Output'!J18</f>
        <v>0</v>
      </c>
      <c r="K18" s="415"/>
      <c r="L18" s="415"/>
      <c r="M18" s="415"/>
      <c r="N18" s="415"/>
      <c r="O18" s="415"/>
    </row>
    <row r="19" spans="1:15" ht="6" customHeight="1">
      <c r="A19" s="19"/>
      <c r="B19" s="19"/>
      <c r="C19" s="19"/>
      <c r="D19" s="22"/>
      <c r="E19" s="22"/>
      <c r="F19" s="22"/>
      <c r="G19" s="19"/>
      <c r="H19" s="19"/>
      <c r="I19" s="21"/>
      <c r="J19" s="22"/>
      <c r="K19" s="22"/>
      <c r="L19" s="22"/>
      <c r="M19" s="22"/>
      <c r="N19" s="22"/>
      <c r="O19" s="22"/>
    </row>
    <row r="20" spans="1:15" ht="15.75">
      <c r="A20" s="19" t="str">
        <f>'5.1 capaian Output'!A20</f>
        <v>Jenis DAK</v>
      </c>
      <c r="B20" s="19"/>
      <c r="C20" s="19" t="s">
        <v>20</v>
      </c>
      <c r="D20" s="415">
        <f>'5.1 capaian Output'!D20</f>
        <v>0</v>
      </c>
      <c r="E20" s="415"/>
      <c r="F20" s="415"/>
      <c r="G20" s="19"/>
      <c r="H20" s="19" t="str">
        <f>'5.1 capaian Output'!H20</f>
        <v>Tanggal Paraf</v>
      </c>
      <c r="I20" s="21" t="s">
        <v>20</v>
      </c>
      <c r="J20" s="415"/>
      <c r="K20" s="415"/>
      <c r="L20" s="415"/>
      <c r="M20" s="415"/>
      <c r="N20" s="415"/>
      <c r="O20" s="415"/>
    </row>
    <row r="21" spans="1:15" ht="6" customHeight="1">
      <c r="A21" s="19"/>
      <c r="B21" s="19"/>
      <c r="C21" s="19"/>
      <c r="D21" s="22"/>
      <c r="E21" s="22"/>
      <c r="F21" s="22"/>
      <c r="G21" s="19"/>
      <c r="H21" s="19"/>
      <c r="I21" s="21"/>
      <c r="J21" s="22"/>
      <c r="K21" s="22"/>
      <c r="L21" s="22"/>
      <c r="M21" s="22"/>
      <c r="N21" s="22"/>
      <c r="O21" s="22"/>
    </row>
    <row r="22" spans="1:15" ht="15.75">
      <c r="A22" s="19" t="str">
        <f>'5.1 capaian Output'!A22</f>
        <v>Nama Bidang DAK</v>
      </c>
      <c r="B22" s="19"/>
      <c r="C22" s="19" t="s">
        <v>20</v>
      </c>
      <c r="D22" s="415">
        <f>'5.1 capaian Output'!D22</f>
        <v>0</v>
      </c>
      <c r="E22" s="415"/>
      <c r="F22" s="415"/>
      <c r="G22" s="19"/>
      <c r="H22" s="19" t="str">
        <f>'5.1 capaian Output'!H22</f>
        <v>Direviu Oleh</v>
      </c>
      <c r="I22" s="21" t="s">
        <v>20</v>
      </c>
      <c r="J22" s="415">
        <f>'5.1 capaian Output'!J22</f>
        <v>0</v>
      </c>
      <c r="K22" s="415"/>
      <c r="L22" s="415"/>
      <c r="M22" s="415"/>
      <c r="N22" s="415"/>
      <c r="O22" s="415"/>
    </row>
    <row r="23" spans="1:15" ht="9" customHeight="1">
      <c r="A23" s="19"/>
      <c r="B23" s="19"/>
      <c r="C23" s="19"/>
      <c r="D23" s="22"/>
      <c r="E23" s="22"/>
      <c r="F23" s="22"/>
      <c r="G23" s="19"/>
      <c r="H23" s="19"/>
      <c r="I23" s="21"/>
      <c r="J23" s="22"/>
      <c r="K23" s="22"/>
      <c r="L23" s="22"/>
      <c r="M23" s="22"/>
      <c r="N23" s="22"/>
      <c r="O23" s="22"/>
    </row>
    <row r="24" spans="1:15" ht="15.75">
      <c r="A24" s="19" t="str">
        <f>'5.1 capaian Output'!A24</f>
        <v>Nama Sub Bidang DAK</v>
      </c>
      <c r="B24" s="19"/>
      <c r="C24" s="19" t="s">
        <v>20</v>
      </c>
      <c r="D24" s="415">
        <f>'5.1 capaian Output'!D24</f>
        <v>0</v>
      </c>
      <c r="E24" s="415"/>
      <c r="F24" s="415"/>
      <c r="G24" s="19"/>
      <c r="H24" s="19" t="str">
        <f>'5.1 capaian Output'!H24</f>
        <v>Tanggal dan Paraf</v>
      </c>
      <c r="I24" s="21" t="s">
        <v>20</v>
      </c>
      <c r="J24" s="415"/>
      <c r="K24" s="415"/>
      <c r="L24" s="415"/>
      <c r="M24" s="415"/>
      <c r="N24" s="415"/>
      <c r="O24" s="415"/>
    </row>
    <row r="25" spans="1:15" ht="15.75">
      <c r="A25" s="19"/>
      <c r="B25" s="19"/>
      <c r="C25" s="19"/>
      <c r="D25" s="19"/>
      <c r="E25" s="19"/>
      <c r="F25" s="19"/>
      <c r="G25" s="19"/>
      <c r="H25" s="19"/>
      <c r="I25" s="19"/>
      <c r="J25" s="19"/>
      <c r="K25" s="19"/>
      <c r="L25" s="19"/>
      <c r="M25" s="19"/>
      <c r="N25" s="19"/>
      <c r="O25" s="19"/>
    </row>
    <row r="26" spans="1:15" ht="21" customHeight="1">
      <c r="A26" s="478" t="s">
        <v>0</v>
      </c>
      <c r="B26" s="363" t="s">
        <v>35</v>
      </c>
      <c r="C26" s="466" t="s">
        <v>36</v>
      </c>
      <c r="D26" s="467"/>
      <c r="E26" s="363" t="s">
        <v>37</v>
      </c>
      <c r="F26" s="381" t="s">
        <v>38</v>
      </c>
      <c r="G26" s="458"/>
      <c r="H26" s="458"/>
      <c r="I26" s="382"/>
      <c r="J26" s="363" t="s">
        <v>42</v>
      </c>
      <c r="K26" s="457" t="s">
        <v>180</v>
      </c>
      <c r="L26" s="381" t="s">
        <v>114</v>
      </c>
      <c r="M26" s="458"/>
      <c r="N26" s="382"/>
      <c r="O26" s="363" t="s">
        <v>111</v>
      </c>
    </row>
    <row r="27" spans="1:15" ht="30.75" customHeight="1">
      <c r="A27" s="478"/>
      <c r="B27" s="363"/>
      <c r="C27" s="468"/>
      <c r="D27" s="469"/>
      <c r="E27" s="363"/>
      <c r="F27" s="154" t="s">
        <v>39</v>
      </c>
      <c r="G27" s="154" t="s">
        <v>40</v>
      </c>
      <c r="H27" s="381" t="s">
        <v>41</v>
      </c>
      <c r="I27" s="382"/>
      <c r="J27" s="363"/>
      <c r="K27" s="457"/>
      <c r="L27" s="154" t="s">
        <v>113</v>
      </c>
      <c r="M27" s="154" t="s">
        <v>112</v>
      </c>
      <c r="N27" s="154" t="s">
        <v>45</v>
      </c>
      <c r="O27" s="363"/>
    </row>
    <row r="28" spans="1:15" ht="15">
      <c r="A28" s="10">
        <v>1</v>
      </c>
      <c r="B28" s="10">
        <v>2</v>
      </c>
      <c r="C28" s="474">
        <v>3</v>
      </c>
      <c r="D28" s="456"/>
      <c r="E28" s="10">
        <v>4</v>
      </c>
      <c r="F28" s="10">
        <v>5</v>
      </c>
      <c r="G28" s="10">
        <v>6</v>
      </c>
      <c r="H28" s="474">
        <v>7</v>
      </c>
      <c r="I28" s="456"/>
      <c r="J28" s="10">
        <v>8</v>
      </c>
      <c r="K28" s="10">
        <v>9</v>
      </c>
      <c r="L28" s="10">
        <v>10</v>
      </c>
      <c r="M28" s="10">
        <v>11</v>
      </c>
      <c r="N28" s="10">
        <v>12</v>
      </c>
      <c r="O28" s="10">
        <v>13</v>
      </c>
    </row>
    <row r="29" spans="1:15" ht="32.25" customHeight="1">
      <c r="A29" s="10">
        <v>1</v>
      </c>
      <c r="B29" s="11" t="s">
        <v>176</v>
      </c>
      <c r="C29" s="455">
        <f>'[1]Hasil Reviu'!$C$27:$D$27</f>
        <v>530682000</v>
      </c>
      <c r="D29" s="456"/>
      <c r="E29" s="475">
        <v>978928000</v>
      </c>
      <c r="F29" s="78">
        <v>0</v>
      </c>
      <c r="G29" s="78">
        <v>133199250</v>
      </c>
      <c r="H29" s="455">
        <f aca="true" t="shared" si="0" ref="H29:H36">F29+G29</f>
        <v>133199250</v>
      </c>
      <c r="I29" s="456"/>
      <c r="J29" s="79"/>
      <c r="K29" s="213">
        <f>'5.1 capaian Output'!K28</f>
        <v>0.542105241652093</v>
      </c>
      <c r="L29" s="85">
        <f>H32</f>
        <v>530682000</v>
      </c>
      <c r="M29" s="80">
        <f>L29/C29</f>
        <v>1</v>
      </c>
      <c r="N29" s="80">
        <f>K29</f>
        <v>0.542105241652093</v>
      </c>
      <c r="O29" s="80"/>
    </row>
    <row r="30" spans="1:15" ht="20.25" customHeight="1">
      <c r="A30" s="156"/>
      <c r="B30" s="11"/>
      <c r="C30" s="455"/>
      <c r="D30" s="456"/>
      <c r="E30" s="476"/>
      <c r="F30" s="78">
        <f>H29</f>
        <v>133199250</v>
      </c>
      <c r="G30" s="78">
        <v>279718425</v>
      </c>
      <c r="H30" s="455">
        <f t="shared" si="0"/>
        <v>412917675</v>
      </c>
      <c r="I30" s="456"/>
      <c r="J30" s="79"/>
      <c r="K30" s="80"/>
      <c r="L30" s="80"/>
      <c r="M30" s="80"/>
      <c r="N30" s="80"/>
      <c r="O30" s="80"/>
    </row>
    <row r="31" spans="1:15" ht="20.25" customHeight="1">
      <c r="A31" s="156"/>
      <c r="B31" s="11"/>
      <c r="C31" s="455"/>
      <c r="D31" s="456"/>
      <c r="E31" s="476"/>
      <c r="F31" s="78">
        <f>H30</f>
        <v>412917675</v>
      </c>
      <c r="G31" s="78">
        <v>91230225</v>
      </c>
      <c r="H31" s="455">
        <f t="shared" si="0"/>
        <v>504147900</v>
      </c>
      <c r="I31" s="456"/>
      <c r="J31" s="79"/>
      <c r="K31" s="80"/>
      <c r="L31" s="80"/>
      <c r="M31" s="80"/>
      <c r="N31" s="80"/>
      <c r="O31" s="80"/>
    </row>
    <row r="32" spans="1:15" ht="20.25" customHeight="1">
      <c r="A32" s="156"/>
      <c r="B32" s="11"/>
      <c r="C32" s="455"/>
      <c r="D32" s="456"/>
      <c r="E32" s="476"/>
      <c r="F32" s="78">
        <f>H31</f>
        <v>504147900</v>
      </c>
      <c r="G32" s="78">
        <v>26534100</v>
      </c>
      <c r="H32" s="455">
        <f t="shared" si="0"/>
        <v>530682000</v>
      </c>
      <c r="I32" s="456"/>
      <c r="J32" s="212">
        <f>H32/E29</f>
        <v>0.542105241652093</v>
      </c>
      <c r="K32" s="80"/>
      <c r="L32" s="80"/>
      <c r="M32" s="80"/>
      <c r="N32" s="80"/>
      <c r="O32" s="80"/>
    </row>
    <row r="33" spans="1:15" ht="51" customHeight="1">
      <c r="A33" s="10">
        <v>2</v>
      </c>
      <c r="B33" s="11" t="str">
        <f>'[1]Hasil Reviu'!$B$31</f>
        <v>Pembangunan Jaringan Air Bersih Ds. Ranulogong Kec. Randuagung</v>
      </c>
      <c r="C33" s="455">
        <f>'[1]Hasil Reviu'!$C$31:$D$31</f>
        <v>448246000</v>
      </c>
      <c r="D33" s="456"/>
      <c r="E33" s="476"/>
      <c r="F33" s="78">
        <v>0</v>
      </c>
      <c r="G33" s="78">
        <v>116172750</v>
      </c>
      <c r="H33" s="455">
        <f t="shared" si="0"/>
        <v>116172750</v>
      </c>
      <c r="I33" s="456"/>
      <c r="J33" s="79"/>
      <c r="K33" s="215">
        <f>'5.1 capaian Output'!K29</f>
        <v>0.4578947583479071</v>
      </c>
      <c r="L33" s="86">
        <f>H36</f>
        <v>448246000</v>
      </c>
      <c r="M33" s="80">
        <f>L33/C33</f>
        <v>1</v>
      </c>
      <c r="N33" s="81">
        <f>K33</f>
        <v>0.4578947583479071</v>
      </c>
      <c r="O33" s="80"/>
    </row>
    <row r="34" spans="1:15" ht="20.25" customHeight="1">
      <c r="A34" s="10"/>
      <c r="B34" s="11"/>
      <c r="C34" s="455"/>
      <c r="D34" s="462"/>
      <c r="E34" s="476"/>
      <c r="F34" s="78">
        <f>H33</f>
        <v>116172750</v>
      </c>
      <c r="G34" s="78">
        <v>243962775</v>
      </c>
      <c r="H34" s="455">
        <f t="shared" si="0"/>
        <v>360135525</v>
      </c>
      <c r="I34" s="456"/>
      <c r="J34" s="79"/>
      <c r="K34" s="80"/>
      <c r="L34" s="81"/>
      <c r="M34" s="81"/>
      <c r="N34" s="81"/>
      <c r="O34" s="80"/>
    </row>
    <row r="35" spans="1:15" ht="20.25" customHeight="1">
      <c r="A35" s="10"/>
      <c r="B35" s="11"/>
      <c r="C35" s="455"/>
      <c r="D35" s="462"/>
      <c r="E35" s="476"/>
      <c r="F35" s="78">
        <f>H34</f>
        <v>360135525</v>
      </c>
      <c r="G35" s="78">
        <v>65698175</v>
      </c>
      <c r="H35" s="455">
        <f t="shared" si="0"/>
        <v>425833700</v>
      </c>
      <c r="I35" s="456"/>
      <c r="J35" s="79"/>
      <c r="K35" s="80"/>
      <c r="L35" s="81"/>
      <c r="M35" s="81"/>
      <c r="N35" s="81"/>
      <c r="O35" s="80"/>
    </row>
    <row r="36" spans="1:15" ht="20.25" customHeight="1">
      <c r="A36" s="10"/>
      <c r="B36" s="11"/>
      <c r="C36" s="455"/>
      <c r="D36" s="456"/>
      <c r="E36" s="477"/>
      <c r="F36" s="78">
        <f>H35</f>
        <v>425833700</v>
      </c>
      <c r="G36" s="78">
        <v>22412300</v>
      </c>
      <c r="H36" s="455">
        <f t="shared" si="0"/>
        <v>448246000</v>
      </c>
      <c r="I36" s="456"/>
      <c r="J36" s="214">
        <f>H36/E29</f>
        <v>0.4578947583479071</v>
      </c>
      <c r="K36" s="80"/>
      <c r="L36" s="81"/>
      <c r="M36" s="81"/>
      <c r="N36" s="81"/>
      <c r="O36" s="80"/>
    </row>
    <row r="37" spans="1:15" ht="15">
      <c r="A37" s="470" t="s">
        <v>74</v>
      </c>
      <c r="B37" s="471"/>
      <c r="C37" s="472">
        <f>SUM(C29:D36)</f>
        <v>978928000</v>
      </c>
      <c r="D37" s="473"/>
      <c r="E37" s="82">
        <f>E29</f>
        <v>978928000</v>
      </c>
      <c r="F37" s="82"/>
      <c r="G37" s="82"/>
      <c r="H37" s="472">
        <f>SUM(H36+H32)</f>
        <v>978928000</v>
      </c>
      <c r="I37" s="473"/>
      <c r="J37" s="33">
        <f>H37/C37</f>
        <v>1</v>
      </c>
      <c r="K37" s="84">
        <f>SUM(K29:K36)</f>
        <v>1</v>
      </c>
      <c r="L37" s="82">
        <f>SUM(L29:L36)</f>
        <v>978928000</v>
      </c>
      <c r="M37" s="87">
        <f>L37/C37</f>
        <v>1</v>
      </c>
      <c r="N37" s="87">
        <f>SUM(N29:N36)</f>
        <v>1</v>
      </c>
      <c r="O37" s="83"/>
    </row>
    <row r="38" spans="1:15" ht="15.75">
      <c r="A38" s="34"/>
      <c r="B38" s="34"/>
      <c r="C38" s="461"/>
      <c r="D38" s="461"/>
      <c r="E38" s="34"/>
      <c r="F38" s="34"/>
      <c r="G38" s="34"/>
      <c r="H38" s="461"/>
      <c r="I38" s="461"/>
      <c r="J38" s="210">
        <f>SUM(J29:J36)</f>
        <v>1</v>
      </c>
      <c r="K38" s="34"/>
      <c r="L38" s="34"/>
      <c r="M38" s="34"/>
      <c r="N38" s="34"/>
      <c r="O38" s="34"/>
    </row>
    <row r="39" spans="1:15" ht="15.75">
      <c r="A39" s="460" t="s">
        <v>43</v>
      </c>
      <c r="B39" s="460"/>
      <c r="C39" s="463" t="s">
        <v>46</v>
      </c>
      <c r="D39" s="463"/>
      <c r="E39" s="35" t="s">
        <v>47</v>
      </c>
      <c r="F39" s="36"/>
      <c r="G39" s="36"/>
      <c r="H39" s="425"/>
      <c r="I39" s="425"/>
      <c r="J39" s="211"/>
      <c r="K39" s="36"/>
      <c r="L39" s="36"/>
      <c r="M39" s="36"/>
      <c r="N39" s="36"/>
      <c r="O39" s="36"/>
    </row>
    <row r="40" spans="1:15" ht="15.75">
      <c r="A40" s="459" t="s">
        <v>44</v>
      </c>
      <c r="B40" s="459"/>
      <c r="C40" s="464">
        <f>J37</f>
        <v>1</v>
      </c>
      <c r="D40" s="464"/>
      <c r="E40" s="157">
        <f>M37</f>
        <v>1</v>
      </c>
      <c r="F40" s="36"/>
      <c r="G40" s="36"/>
      <c r="H40" s="425"/>
      <c r="I40" s="425"/>
      <c r="J40" s="36"/>
      <c r="K40" s="36"/>
      <c r="L40" s="36"/>
      <c r="M40" s="36"/>
      <c r="N40" s="36"/>
      <c r="O40" s="36"/>
    </row>
    <row r="41" spans="1:15" ht="15.75">
      <c r="A41" s="459" t="s">
        <v>45</v>
      </c>
      <c r="B41" s="459"/>
      <c r="C41" s="464">
        <f>K37</f>
        <v>1</v>
      </c>
      <c r="D41" s="464"/>
      <c r="E41" s="157">
        <f>N37</f>
        <v>1</v>
      </c>
      <c r="F41" s="36"/>
      <c r="G41" s="36"/>
      <c r="H41" s="425"/>
      <c r="I41" s="425"/>
      <c r="J41" s="36"/>
      <c r="K41" s="36"/>
      <c r="L41" s="36"/>
      <c r="M41" s="36"/>
      <c r="N41" s="36"/>
      <c r="O41" s="36"/>
    </row>
    <row r="42" spans="1:15" ht="15.75">
      <c r="A42" s="36"/>
      <c r="B42" s="36"/>
      <c r="C42" s="425"/>
      <c r="D42" s="425"/>
      <c r="E42" s="36"/>
      <c r="F42" s="36"/>
      <c r="G42" s="36"/>
      <c r="H42" s="425"/>
      <c r="I42" s="425"/>
      <c r="J42" s="36"/>
      <c r="K42" s="36"/>
      <c r="L42" s="36"/>
      <c r="M42" s="36"/>
      <c r="N42" s="36"/>
      <c r="O42" s="36"/>
    </row>
    <row r="43" spans="1:15" ht="15.75">
      <c r="A43" s="36" t="s">
        <v>249</v>
      </c>
      <c r="B43" s="36"/>
      <c r="C43" s="425"/>
      <c r="D43" s="425"/>
      <c r="E43" s="36"/>
      <c r="F43" s="36"/>
      <c r="G43" s="36"/>
      <c r="H43" s="425"/>
      <c r="I43" s="425"/>
      <c r="J43" s="36"/>
      <c r="K43" s="36"/>
      <c r="L43" s="36"/>
      <c r="M43" s="36"/>
      <c r="N43" s="36"/>
      <c r="O43" s="36"/>
    </row>
    <row r="44" spans="1:15" ht="32.25" customHeight="1">
      <c r="A44" s="10">
        <v>1</v>
      </c>
      <c r="B44" s="11" t="s">
        <v>176</v>
      </c>
      <c r="C44" s="455">
        <f>'[1]Hasil Reviu'!$C$27:$D$27</f>
        <v>530682000</v>
      </c>
      <c r="D44" s="456"/>
      <c r="E44" s="78">
        <f>'[1]Hasil Reviu'!$E$27</f>
        <v>530682000</v>
      </c>
      <c r="F44" s="78">
        <v>0</v>
      </c>
      <c r="G44" s="78">
        <v>133199250</v>
      </c>
      <c r="H44" s="455">
        <f>F44+G44</f>
        <v>133199250</v>
      </c>
      <c r="I44" s="456"/>
      <c r="J44" s="79">
        <f>H44/E44</f>
        <v>0.2509963594016756</v>
      </c>
      <c r="K44" s="80" t="e">
        <f>'5.1 capaian Output'!#REF!</f>
        <v>#REF!</v>
      </c>
      <c r="L44" s="85" t="e">
        <f>#REF!</f>
        <v>#REF!</v>
      </c>
      <c r="M44" s="80" t="e">
        <f>L44/C44</f>
        <v>#REF!</v>
      </c>
      <c r="N44" s="80" t="e">
        <f>K44</f>
        <v>#REF!</v>
      </c>
      <c r="O44" s="80"/>
    </row>
    <row r="45" spans="1:15" ht="20.25" customHeight="1">
      <c r="A45" s="156"/>
      <c r="B45" s="11"/>
      <c r="C45" s="455"/>
      <c r="D45" s="456"/>
      <c r="E45" s="78">
        <f>E44</f>
        <v>530682000</v>
      </c>
      <c r="F45" s="78"/>
      <c r="G45" s="78">
        <f>G44</f>
        <v>133199250</v>
      </c>
      <c r="H45" s="455">
        <v>530682000</v>
      </c>
      <c r="I45" s="456"/>
      <c r="J45" s="79"/>
      <c r="K45" s="80"/>
      <c r="L45" s="80"/>
      <c r="M45" s="80"/>
      <c r="N45" s="80"/>
      <c r="O45" s="80"/>
    </row>
    <row r="46" spans="1:15" ht="15.75">
      <c r="A46" s="36"/>
      <c r="B46" s="36"/>
      <c r="C46" s="425"/>
      <c r="D46" s="425"/>
      <c r="E46" s="36"/>
      <c r="F46" s="36"/>
      <c r="G46" s="36"/>
      <c r="H46" s="425"/>
      <c r="I46" s="425"/>
      <c r="J46" s="36"/>
      <c r="K46" s="36"/>
      <c r="L46" s="36"/>
      <c r="M46" s="36"/>
      <c r="N46" s="36"/>
      <c r="O46" s="36"/>
    </row>
    <row r="47" spans="1:15" ht="15.75">
      <c r="A47" s="161" t="s">
        <v>179</v>
      </c>
      <c r="C47" s="158"/>
      <c r="D47" s="158"/>
      <c r="E47" s="36"/>
      <c r="F47" s="36"/>
      <c r="G47" s="36"/>
      <c r="H47" s="158"/>
      <c r="I47" s="158"/>
      <c r="J47" s="36"/>
      <c r="K47" s="36"/>
      <c r="L47" s="36"/>
      <c r="M47" s="36"/>
      <c r="N47" s="36"/>
      <c r="O47" s="36"/>
    </row>
    <row r="48" spans="1:15" ht="15.75">
      <c r="A48" s="3">
        <v>1</v>
      </c>
      <c r="C48" s="158"/>
      <c r="D48" s="158"/>
      <c r="E48" s="36"/>
      <c r="F48" s="36"/>
      <c r="G48" s="36"/>
      <c r="H48" s="158"/>
      <c r="I48" s="158"/>
      <c r="J48" s="36"/>
      <c r="K48" s="36"/>
      <c r="L48" s="36"/>
      <c r="M48" s="36"/>
      <c r="N48" s="36"/>
      <c r="O48" s="36"/>
    </row>
    <row r="49" spans="1:15" ht="15.75">
      <c r="A49" s="3">
        <v>2</v>
      </c>
      <c r="C49" s="158"/>
      <c r="D49" s="158"/>
      <c r="E49" s="36"/>
      <c r="F49" s="36"/>
      <c r="G49" s="36"/>
      <c r="H49" s="158"/>
      <c r="I49" s="158"/>
      <c r="J49" s="36"/>
      <c r="K49" s="36"/>
      <c r="L49" s="36"/>
      <c r="M49" s="36"/>
      <c r="N49" s="36"/>
      <c r="O49" s="36"/>
    </row>
    <row r="50" spans="3:15" ht="15.75">
      <c r="C50" s="158"/>
      <c r="D50" s="158"/>
      <c r="E50" s="36"/>
      <c r="F50" s="36"/>
      <c r="G50" s="36"/>
      <c r="H50" s="158"/>
      <c r="I50" s="158"/>
      <c r="J50" s="36"/>
      <c r="K50" s="36"/>
      <c r="L50" s="36"/>
      <c r="M50" s="36"/>
      <c r="N50" s="36"/>
      <c r="O50" s="36"/>
    </row>
    <row r="51" spans="1:15" ht="15.75">
      <c r="A51" s="161" t="s">
        <v>190</v>
      </c>
      <c r="C51" s="158"/>
      <c r="D51" s="158"/>
      <c r="E51" s="36"/>
      <c r="F51" s="36"/>
      <c r="G51" s="36"/>
      <c r="H51" s="158"/>
      <c r="I51" s="158"/>
      <c r="J51" s="36"/>
      <c r="K51" s="36"/>
      <c r="L51" s="36"/>
      <c r="M51" s="36"/>
      <c r="N51" s="36"/>
      <c r="O51" s="36"/>
    </row>
    <row r="52" spans="1:15" ht="15.75">
      <c r="A52" s="3">
        <v>1</v>
      </c>
      <c r="B52" s="3" t="s">
        <v>243</v>
      </c>
      <c r="C52" s="158"/>
      <c r="D52" s="158"/>
      <c r="E52" s="36"/>
      <c r="F52" s="36"/>
      <c r="G52" s="36"/>
      <c r="H52" s="158"/>
      <c r="I52" s="158"/>
      <c r="J52" s="36"/>
      <c r="K52" s="36"/>
      <c r="L52" s="36"/>
      <c r="M52" s="36"/>
      <c r="N52" s="36"/>
      <c r="O52" s="36"/>
    </row>
    <row r="53" spans="1:15" ht="15">
      <c r="A53" s="3">
        <v>2</v>
      </c>
      <c r="B53" s="374" t="s">
        <v>241</v>
      </c>
      <c r="C53" s="374"/>
      <c r="D53" s="374"/>
      <c r="E53" s="374"/>
      <c r="F53" s="374"/>
      <c r="G53" s="374"/>
      <c r="H53" s="374"/>
      <c r="I53" s="374"/>
      <c r="J53" s="374"/>
      <c r="K53" s="374"/>
      <c r="L53" s="36"/>
      <c r="M53" s="36"/>
      <c r="N53" s="36"/>
      <c r="O53" s="36"/>
    </row>
    <row r="54" spans="1:15" ht="15">
      <c r="A54" s="322"/>
      <c r="B54" s="181"/>
      <c r="C54" s="165"/>
      <c r="D54" s="165"/>
      <c r="E54" s="165"/>
      <c r="F54" s="165"/>
      <c r="G54" s="165"/>
      <c r="H54" s="165"/>
      <c r="I54" s="165"/>
      <c r="J54" s="165"/>
      <c r="K54" s="165"/>
      <c r="L54" s="36"/>
      <c r="M54" s="36"/>
      <c r="N54" s="36"/>
      <c r="O54" s="36"/>
    </row>
    <row r="55" spans="1:15" ht="15.75" customHeight="1">
      <c r="A55" s="323"/>
      <c r="B55" s="165"/>
      <c r="C55" s="165"/>
      <c r="D55" s="165"/>
      <c r="E55" s="165"/>
      <c r="F55" s="165"/>
      <c r="G55" s="165"/>
      <c r="H55" s="165"/>
      <c r="I55" s="165"/>
      <c r="J55" s="165"/>
      <c r="K55" s="165"/>
      <c r="L55" s="164"/>
      <c r="M55" s="164"/>
      <c r="N55" s="164"/>
      <c r="O55" s="164"/>
    </row>
    <row r="56" spans="1:15" ht="15">
      <c r="A56" s="323"/>
      <c r="B56" s="165"/>
      <c r="C56" s="165"/>
      <c r="D56" s="165"/>
      <c r="E56" s="165"/>
      <c r="F56" s="165"/>
      <c r="G56" s="165"/>
      <c r="H56" s="165"/>
      <c r="I56" s="165"/>
      <c r="J56" s="165"/>
      <c r="K56" s="165"/>
      <c r="L56" s="164"/>
      <c r="M56" s="164"/>
      <c r="N56" s="164"/>
      <c r="O56" s="164"/>
    </row>
    <row r="57" spans="1:15" ht="15">
      <c r="A57" s="323"/>
      <c r="B57" s="165"/>
      <c r="C57" s="165"/>
      <c r="D57" s="165"/>
      <c r="E57" s="165"/>
      <c r="F57" s="165"/>
      <c r="G57" s="165"/>
      <c r="H57" s="165"/>
      <c r="I57" s="165"/>
      <c r="J57" s="165"/>
      <c r="K57" s="165"/>
      <c r="L57" s="164"/>
      <c r="M57" s="164"/>
      <c r="N57" s="164"/>
      <c r="O57" s="164"/>
    </row>
    <row r="58" spans="1:15" ht="15">
      <c r="A58" s="322"/>
      <c r="B58" s="181"/>
      <c r="C58" s="165"/>
      <c r="D58" s="165"/>
      <c r="E58" s="165"/>
      <c r="F58" s="165"/>
      <c r="G58" s="165"/>
      <c r="H58" s="165"/>
      <c r="I58" s="165"/>
      <c r="J58" s="165"/>
      <c r="K58" s="165"/>
      <c r="L58" s="164"/>
      <c r="M58" s="164"/>
      <c r="N58" s="164"/>
      <c r="O58" s="164"/>
    </row>
    <row r="59" spans="1:15" ht="15">
      <c r="A59" s="323"/>
      <c r="B59" s="165"/>
      <c r="C59" s="165"/>
      <c r="D59" s="165"/>
      <c r="E59" s="165"/>
      <c r="F59" s="165"/>
      <c r="G59" s="165"/>
      <c r="H59" s="165"/>
      <c r="I59" s="165"/>
      <c r="J59" s="165"/>
      <c r="K59" s="165"/>
      <c r="L59" s="164"/>
      <c r="M59" s="164"/>
      <c r="N59" s="164"/>
      <c r="O59" s="164"/>
    </row>
    <row r="60" spans="1:15" ht="15">
      <c r="A60" s="323"/>
      <c r="B60" s="165"/>
      <c r="C60" s="165"/>
      <c r="D60" s="165"/>
      <c r="E60" s="165"/>
      <c r="F60" s="165"/>
      <c r="G60" s="165"/>
      <c r="H60" s="165"/>
      <c r="I60" s="165"/>
      <c r="J60" s="165"/>
      <c r="K60" s="165"/>
      <c r="L60" s="164"/>
      <c r="M60" s="164"/>
      <c r="N60" s="164"/>
      <c r="O60" s="164"/>
    </row>
    <row r="61" spans="1:15" ht="15.75" customHeight="1">
      <c r="A61" s="323"/>
      <c r="B61" s="165"/>
      <c r="C61" s="165"/>
      <c r="D61" s="165"/>
      <c r="E61" s="165"/>
      <c r="F61" s="165"/>
      <c r="G61" s="165"/>
      <c r="H61" s="165"/>
      <c r="I61" s="165"/>
      <c r="J61" s="165"/>
      <c r="K61" s="165"/>
      <c r="L61" s="164"/>
      <c r="M61" s="164"/>
      <c r="N61" s="164"/>
      <c r="O61" s="164"/>
    </row>
    <row r="62" spans="1:15" ht="15">
      <c r="A62" s="323"/>
      <c r="B62" s="165"/>
      <c r="C62" s="165"/>
      <c r="D62" s="165"/>
      <c r="E62" s="165"/>
      <c r="F62" s="165"/>
      <c r="G62" s="165"/>
      <c r="H62" s="165"/>
      <c r="I62" s="165"/>
      <c r="J62" s="165"/>
      <c r="K62" s="165"/>
      <c r="L62" s="164"/>
      <c r="M62" s="164"/>
      <c r="N62" s="164"/>
      <c r="O62" s="164"/>
    </row>
    <row r="63" spans="1:15" ht="15">
      <c r="A63" s="323"/>
      <c r="B63" s="165"/>
      <c r="C63" s="165"/>
      <c r="D63" s="165"/>
      <c r="E63" s="165"/>
      <c r="F63" s="165"/>
      <c r="G63" s="165"/>
      <c r="H63" s="165"/>
      <c r="I63" s="165"/>
      <c r="J63" s="165"/>
      <c r="K63" s="165"/>
      <c r="L63" s="164"/>
      <c r="M63" s="164"/>
      <c r="N63" s="164"/>
      <c r="O63" s="36"/>
    </row>
    <row r="64" spans="1:15" ht="15">
      <c r="A64" s="323"/>
      <c r="B64" s="165"/>
      <c r="C64" s="165"/>
      <c r="D64" s="165"/>
      <c r="E64" s="165"/>
      <c r="F64" s="165"/>
      <c r="G64" s="165"/>
      <c r="H64" s="165"/>
      <c r="I64" s="165"/>
      <c r="J64" s="165"/>
      <c r="K64" s="165"/>
      <c r="L64" s="36"/>
      <c r="M64" s="36"/>
      <c r="N64" s="36"/>
      <c r="O64" s="36"/>
    </row>
    <row r="65" spans="1:15" ht="15">
      <c r="A65" s="322"/>
      <c r="B65" s="181"/>
      <c r="C65" s="165"/>
      <c r="D65" s="165"/>
      <c r="E65" s="165"/>
      <c r="F65" s="165"/>
      <c r="G65" s="165"/>
      <c r="H65" s="165"/>
      <c r="I65" s="165"/>
      <c r="J65" s="165"/>
      <c r="K65" s="165"/>
      <c r="L65" s="36"/>
      <c r="M65" s="36"/>
      <c r="N65" s="36"/>
      <c r="O65" s="36"/>
    </row>
    <row r="66" spans="1:15" ht="15">
      <c r="A66" s="323"/>
      <c r="B66" s="165"/>
      <c r="C66" s="165"/>
      <c r="D66" s="165"/>
      <c r="E66" s="165"/>
      <c r="F66" s="165"/>
      <c r="G66" s="165"/>
      <c r="H66" s="165"/>
      <c r="I66" s="165"/>
      <c r="J66" s="165"/>
      <c r="K66" s="165"/>
      <c r="L66" s="36"/>
      <c r="M66" s="36"/>
      <c r="N66" s="36"/>
      <c r="O66" s="36"/>
    </row>
    <row r="67" spans="1:15" ht="15">
      <c r="A67" s="323"/>
      <c r="B67" s="165"/>
      <c r="C67" s="165"/>
      <c r="D67" s="165"/>
      <c r="E67" s="165"/>
      <c r="F67" s="165"/>
      <c r="G67" s="165"/>
      <c r="H67" s="165"/>
      <c r="I67" s="165"/>
      <c r="J67" s="165"/>
      <c r="K67" s="165"/>
      <c r="L67" s="36"/>
      <c r="M67" s="36"/>
      <c r="N67" s="36"/>
      <c r="O67" s="36"/>
    </row>
    <row r="68" spans="1:15" ht="15">
      <c r="A68" s="323"/>
      <c r="B68" s="165"/>
      <c r="C68" s="165"/>
      <c r="D68" s="165"/>
      <c r="E68" s="165"/>
      <c r="F68" s="165"/>
      <c r="G68" s="165"/>
      <c r="H68" s="165"/>
      <c r="I68" s="165"/>
      <c r="J68" s="165"/>
      <c r="K68" s="165"/>
      <c r="L68" s="36"/>
      <c r="M68" s="36"/>
      <c r="N68" s="36"/>
      <c r="O68" s="36"/>
    </row>
    <row r="69" spans="1:15" ht="15">
      <c r="A69" s="322"/>
      <c r="B69" s="181"/>
      <c r="C69" s="165"/>
      <c r="D69" s="165"/>
      <c r="E69" s="165"/>
      <c r="F69" s="165"/>
      <c r="G69" s="165"/>
      <c r="H69" s="165"/>
      <c r="I69" s="165"/>
      <c r="J69" s="165"/>
      <c r="K69" s="165"/>
      <c r="L69" s="36"/>
      <c r="M69" s="36"/>
      <c r="N69" s="36"/>
      <c r="O69" s="36"/>
    </row>
    <row r="70" spans="1:15" ht="15">
      <c r="A70" s="323">
        <v>1</v>
      </c>
      <c r="B70" s="165"/>
      <c r="C70" s="165"/>
      <c r="D70" s="165"/>
      <c r="E70" s="165"/>
      <c r="F70" s="165"/>
      <c r="G70" s="165"/>
      <c r="H70" s="165"/>
      <c r="I70" s="165"/>
      <c r="J70" s="165"/>
      <c r="K70" s="165"/>
      <c r="L70" s="36"/>
      <c r="M70" s="36"/>
      <c r="N70" s="36"/>
      <c r="O70" s="36"/>
    </row>
    <row r="71" spans="1:15" ht="12.75" customHeight="1">
      <c r="A71" s="323">
        <v>2</v>
      </c>
      <c r="B71" s="324"/>
      <c r="C71" s="165"/>
      <c r="D71" s="165"/>
      <c r="E71" s="165"/>
      <c r="F71" s="165"/>
      <c r="G71" s="165"/>
      <c r="H71" s="165"/>
      <c r="I71" s="165"/>
      <c r="J71" s="165"/>
      <c r="K71" s="165"/>
      <c r="L71" s="36"/>
      <c r="M71" s="36"/>
      <c r="N71" s="36"/>
      <c r="O71" s="36"/>
    </row>
    <row r="72" spans="1:15" ht="12.75" customHeight="1">
      <c r="A72" s="323">
        <v>3</v>
      </c>
      <c r="B72" s="324"/>
      <c r="C72" s="165"/>
      <c r="D72" s="165"/>
      <c r="E72" s="165"/>
      <c r="F72" s="165"/>
      <c r="G72" s="165"/>
      <c r="H72" s="165"/>
      <c r="I72" s="165"/>
      <c r="J72" s="165"/>
      <c r="K72" s="165"/>
      <c r="L72" s="36"/>
      <c r="M72" s="36"/>
      <c r="N72" s="36"/>
      <c r="O72" s="36"/>
    </row>
    <row r="73" spans="1:15" ht="12.75" customHeight="1">
      <c r="A73" s="323">
        <v>4</v>
      </c>
      <c r="B73" s="324"/>
      <c r="C73" s="165"/>
      <c r="D73" s="165"/>
      <c r="E73" s="165"/>
      <c r="F73" s="165"/>
      <c r="G73" s="165"/>
      <c r="H73" s="165"/>
      <c r="I73" s="165"/>
      <c r="J73" s="165"/>
      <c r="K73" s="165"/>
      <c r="L73" s="36"/>
      <c r="M73" s="36"/>
      <c r="N73" s="36"/>
      <c r="O73" s="36"/>
    </row>
    <row r="74" spans="1:15" ht="12.75" customHeight="1">
      <c r="A74" s="323">
        <v>5</v>
      </c>
      <c r="B74" s="324"/>
      <c r="C74" s="165"/>
      <c r="D74" s="165"/>
      <c r="E74" s="165"/>
      <c r="F74" s="165"/>
      <c r="G74" s="165"/>
      <c r="H74" s="165"/>
      <c r="I74" s="165"/>
      <c r="J74" s="165"/>
      <c r="K74" s="165"/>
      <c r="L74" s="36"/>
      <c r="M74" s="36"/>
      <c r="N74" s="36"/>
      <c r="O74" s="36"/>
    </row>
    <row r="75" spans="1:15" ht="12.75" customHeight="1">
      <c r="A75" s="323">
        <v>6</v>
      </c>
      <c r="B75" s="324"/>
      <c r="C75" s="165"/>
      <c r="D75" s="165"/>
      <c r="E75" s="165"/>
      <c r="F75" s="165"/>
      <c r="G75" s="165"/>
      <c r="H75" s="165"/>
      <c r="I75" s="165"/>
      <c r="J75" s="165"/>
      <c r="K75" s="165"/>
      <c r="L75" s="36"/>
      <c r="M75" s="36"/>
      <c r="N75" s="36"/>
      <c r="O75" s="36"/>
    </row>
    <row r="76" spans="1:15" ht="12.75" customHeight="1">
      <c r="A76" s="323">
        <v>7</v>
      </c>
      <c r="B76" s="324"/>
      <c r="C76" s="165"/>
      <c r="D76" s="165"/>
      <c r="E76" s="165"/>
      <c r="F76" s="165"/>
      <c r="G76" s="165"/>
      <c r="H76" s="165"/>
      <c r="I76" s="165"/>
      <c r="J76" s="165"/>
      <c r="K76" s="165"/>
      <c r="L76" s="36"/>
      <c r="M76" s="36"/>
      <c r="N76" s="36"/>
      <c r="O76" s="36"/>
    </row>
    <row r="77" spans="1:15" ht="12.75" customHeight="1">
      <c r="A77" s="323">
        <v>8</v>
      </c>
      <c r="B77" s="324"/>
      <c r="C77" s="165"/>
      <c r="D77" s="165"/>
      <c r="E77" s="165"/>
      <c r="F77" s="165"/>
      <c r="G77" s="165"/>
      <c r="H77" s="165"/>
      <c r="I77" s="165"/>
      <c r="J77" s="165"/>
      <c r="K77" s="165"/>
      <c r="L77" s="36"/>
      <c r="M77" s="36"/>
      <c r="N77" s="36"/>
      <c r="O77" s="36"/>
    </row>
    <row r="78" spans="1:15" ht="12.75" customHeight="1">
      <c r="A78" s="323">
        <v>9</v>
      </c>
      <c r="B78" s="324"/>
      <c r="C78" s="165"/>
      <c r="D78" s="165"/>
      <c r="E78" s="165"/>
      <c r="F78" s="165"/>
      <c r="G78" s="165"/>
      <c r="H78" s="165"/>
      <c r="I78" s="165"/>
      <c r="J78" s="165"/>
      <c r="K78" s="165"/>
      <c r="L78" s="36"/>
      <c r="M78" s="36"/>
      <c r="N78" s="36"/>
      <c r="O78" s="36"/>
    </row>
    <row r="79" spans="1:15" ht="15">
      <c r="A79" s="323"/>
      <c r="B79" s="165"/>
      <c r="C79" s="165"/>
      <c r="D79" s="165"/>
      <c r="E79" s="165"/>
      <c r="F79" s="165"/>
      <c r="G79" s="165"/>
      <c r="H79" s="165"/>
      <c r="I79" s="165"/>
      <c r="J79" s="165"/>
      <c r="K79" s="165"/>
      <c r="L79" s="36"/>
      <c r="M79" s="36"/>
      <c r="N79" s="36"/>
      <c r="O79" s="36"/>
    </row>
    <row r="80" spans="1:15" ht="15">
      <c r="A80" s="322" t="s">
        <v>546</v>
      </c>
      <c r="B80" s="181" t="s">
        <v>547</v>
      </c>
      <c r="C80" s="165"/>
      <c r="D80" s="165"/>
      <c r="E80" s="165"/>
      <c r="F80" s="165"/>
      <c r="G80" s="165"/>
      <c r="H80" s="165"/>
      <c r="I80" s="165"/>
      <c r="J80" s="165"/>
      <c r="K80" s="165"/>
      <c r="L80" s="36"/>
      <c r="M80" s="36"/>
      <c r="N80" s="36"/>
      <c r="O80" s="36"/>
    </row>
    <row r="81" spans="1:15" ht="14.25" customHeight="1">
      <c r="A81" s="323">
        <v>1</v>
      </c>
      <c r="B81" s="165"/>
      <c r="C81" s="165"/>
      <c r="D81" s="165"/>
      <c r="E81" s="165"/>
      <c r="F81" s="165"/>
      <c r="G81" s="165"/>
      <c r="H81" s="165"/>
      <c r="I81" s="165"/>
      <c r="J81" s="165"/>
      <c r="K81" s="165"/>
      <c r="L81" s="36"/>
      <c r="M81" s="36"/>
      <c r="N81" s="36"/>
      <c r="O81" s="36"/>
    </row>
    <row r="82" spans="1:15" ht="14.25" customHeight="1">
      <c r="A82" s="323">
        <v>2</v>
      </c>
      <c r="B82" s="165" t="s">
        <v>549</v>
      </c>
      <c r="C82" s="165"/>
      <c r="D82" s="165"/>
      <c r="E82" s="165"/>
      <c r="F82" s="165"/>
      <c r="G82" s="165"/>
      <c r="H82" s="165"/>
      <c r="I82" s="165"/>
      <c r="J82" s="165"/>
      <c r="K82" s="165"/>
      <c r="L82" s="36"/>
      <c r="M82" s="36"/>
      <c r="N82" s="36"/>
      <c r="O82" s="36"/>
    </row>
    <row r="83" spans="1:15" ht="14.25" customHeight="1">
      <c r="A83" s="323">
        <v>3</v>
      </c>
      <c r="B83" s="324" t="s">
        <v>550</v>
      </c>
      <c r="C83" s="165"/>
      <c r="D83" s="165"/>
      <c r="E83" s="165"/>
      <c r="F83" s="165"/>
      <c r="G83" s="165"/>
      <c r="H83" s="165"/>
      <c r="I83" s="165"/>
      <c r="J83" s="165"/>
      <c r="K83" s="165"/>
      <c r="L83" s="36"/>
      <c r="M83" s="36"/>
      <c r="N83" s="36"/>
      <c r="O83" s="36"/>
    </row>
    <row r="84" spans="1:15" ht="14.25" customHeight="1">
      <c r="A84" s="323">
        <v>4</v>
      </c>
      <c r="B84" s="165" t="s">
        <v>551</v>
      </c>
      <c r="C84" s="165"/>
      <c r="D84" s="165"/>
      <c r="E84" s="165"/>
      <c r="F84" s="165"/>
      <c r="G84" s="165"/>
      <c r="H84" s="165"/>
      <c r="I84" s="165"/>
      <c r="J84" s="165"/>
      <c r="K84" s="165"/>
      <c r="L84" s="36"/>
      <c r="M84" s="36"/>
      <c r="N84" s="36"/>
      <c r="O84" s="36"/>
    </row>
    <row r="85" spans="1:15" ht="14.25" customHeight="1">
      <c r="A85" s="323">
        <v>5</v>
      </c>
      <c r="B85" s="165"/>
      <c r="C85" s="165"/>
      <c r="D85" s="165"/>
      <c r="E85" s="165"/>
      <c r="F85" s="165"/>
      <c r="G85" s="165"/>
      <c r="H85" s="165"/>
      <c r="I85" s="165"/>
      <c r="J85" s="165"/>
      <c r="K85" s="165"/>
      <c r="L85" s="36"/>
      <c r="M85" s="36"/>
      <c r="N85" s="36"/>
      <c r="O85" s="36"/>
    </row>
    <row r="86" spans="1:15" ht="15">
      <c r="A86" s="165"/>
      <c r="B86" s="165"/>
      <c r="C86" s="165"/>
      <c r="D86" s="165"/>
      <c r="E86" s="165"/>
      <c r="F86" s="165"/>
      <c r="G86" s="165"/>
      <c r="H86" s="165"/>
      <c r="I86" s="165"/>
      <c r="J86" s="165"/>
      <c r="K86" s="165"/>
      <c r="L86" s="36"/>
      <c r="M86" s="36"/>
      <c r="N86" s="36"/>
      <c r="O86" s="36"/>
    </row>
    <row r="87" spans="1:15" ht="15">
      <c r="A87" s="165"/>
      <c r="B87" s="165"/>
      <c r="C87" s="165"/>
      <c r="D87" s="165"/>
      <c r="E87" s="165"/>
      <c r="F87" s="165"/>
      <c r="G87" s="165"/>
      <c r="H87" s="165"/>
      <c r="I87" s="165"/>
      <c r="J87" s="165"/>
      <c r="K87" s="165"/>
      <c r="L87" s="36"/>
      <c r="M87" s="36"/>
      <c r="N87" s="36"/>
      <c r="O87" s="36"/>
    </row>
    <row r="88" spans="1:15" ht="15">
      <c r="A88" s="165"/>
      <c r="B88" s="165"/>
      <c r="C88" s="165"/>
      <c r="D88" s="165"/>
      <c r="E88" s="165"/>
      <c r="F88" s="165"/>
      <c r="G88" s="165"/>
      <c r="H88" s="165"/>
      <c r="I88" s="165"/>
      <c r="J88" s="165"/>
      <c r="K88" s="165"/>
      <c r="L88" s="36"/>
      <c r="M88" s="36"/>
      <c r="N88" s="36"/>
      <c r="O88" s="36"/>
    </row>
    <row r="89" spans="1:15" ht="15">
      <c r="A89" s="165"/>
      <c r="B89" s="165"/>
      <c r="C89" s="165"/>
      <c r="D89" s="165"/>
      <c r="E89" s="165"/>
      <c r="F89" s="165"/>
      <c r="G89" s="165"/>
      <c r="H89" s="165"/>
      <c r="I89" s="165"/>
      <c r="J89" s="165"/>
      <c r="K89" s="165"/>
      <c r="L89" s="36"/>
      <c r="M89" s="36"/>
      <c r="N89" s="36"/>
      <c r="O89" s="36"/>
    </row>
    <row r="90" spans="1:15" ht="15">
      <c r="A90" s="165"/>
      <c r="B90" s="165"/>
      <c r="C90" s="165"/>
      <c r="D90" s="165"/>
      <c r="E90" s="165"/>
      <c r="F90" s="165"/>
      <c r="G90" s="165"/>
      <c r="H90" s="165"/>
      <c r="I90" s="165"/>
      <c r="J90" s="165"/>
      <c r="K90" s="165"/>
      <c r="L90" s="36"/>
      <c r="M90" s="36"/>
      <c r="N90" s="36"/>
      <c r="O90" s="36"/>
    </row>
    <row r="91" spans="1:15" ht="15.75">
      <c r="A91" s="36"/>
      <c r="B91" s="36"/>
      <c r="C91" s="425"/>
      <c r="D91" s="425"/>
      <c r="E91" s="36"/>
      <c r="F91" s="36"/>
      <c r="G91" s="36"/>
      <c r="H91" s="425"/>
      <c r="I91" s="425"/>
      <c r="J91" s="36"/>
      <c r="K91" s="36"/>
      <c r="L91" s="36"/>
      <c r="M91" s="36"/>
      <c r="N91" s="36"/>
      <c r="O91" s="36"/>
    </row>
    <row r="92" spans="1:15" ht="15.75">
      <c r="A92" s="36"/>
      <c r="B92" s="36"/>
      <c r="C92" s="425"/>
      <c r="D92" s="425"/>
      <c r="E92" s="36"/>
      <c r="F92" s="36"/>
      <c r="G92" s="36"/>
      <c r="H92" s="425"/>
      <c r="I92" s="425"/>
      <c r="J92" s="36"/>
      <c r="K92" s="36"/>
      <c r="L92" s="36"/>
      <c r="M92" s="36"/>
      <c r="N92" s="36"/>
      <c r="O92" s="36"/>
    </row>
    <row r="93" spans="1:15" ht="15.75">
      <c r="A93" s="36"/>
      <c r="B93" s="36"/>
      <c r="C93" s="425"/>
      <c r="D93" s="425"/>
      <c r="E93" s="36"/>
      <c r="F93" s="36"/>
      <c r="G93" s="36"/>
      <c r="H93" s="425"/>
      <c r="I93" s="425"/>
      <c r="J93" s="36"/>
      <c r="K93" s="36"/>
      <c r="L93" s="36"/>
      <c r="M93" s="36"/>
      <c r="N93" s="36"/>
      <c r="O93" s="36"/>
    </row>
    <row r="94" spans="1:15" ht="15.75">
      <c r="A94" s="36"/>
      <c r="B94" s="36"/>
      <c r="C94" s="425"/>
      <c r="D94" s="425"/>
      <c r="E94" s="36"/>
      <c r="F94" s="36"/>
      <c r="G94" s="36"/>
      <c r="H94" s="425"/>
      <c r="I94" s="425"/>
      <c r="J94" s="36"/>
      <c r="K94" s="36"/>
      <c r="L94" s="36"/>
      <c r="M94" s="36"/>
      <c r="N94" s="36"/>
      <c r="O94" s="36"/>
    </row>
    <row r="95" spans="1:15" ht="15">
      <c r="A95" s="36"/>
      <c r="B95" s="36"/>
      <c r="C95" s="36"/>
      <c r="D95" s="36"/>
      <c r="E95" s="36"/>
      <c r="F95" s="36"/>
      <c r="G95" s="36"/>
      <c r="H95" s="36"/>
      <c r="I95" s="36"/>
      <c r="J95" s="36"/>
      <c r="K95" s="36"/>
      <c r="L95" s="36"/>
      <c r="M95" s="36"/>
      <c r="N95" s="36"/>
      <c r="O95" s="36"/>
    </row>
    <row r="96" spans="1:15" ht="15">
      <c r="A96" s="36"/>
      <c r="B96" s="36"/>
      <c r="C96" s="36"/>
      <c r="D96" s="36"/>
      <c r="E96" s="36"/>
      <c r="F96" s="36"/>
      <c r="G96" s="36"/>
      <c r="H96" s="36"/>
      <c r="I96" s="36"/>
      <c r="J96" s="36"/>
      <c r="K96" s="36"/>
      <c r="L96" s="36"/>
      <c r="M96" s="36"/>
      <c r="N96" s="36"/>
      <c r="O96" s="36"/>
    </row>
  </sheetData>
  <sheetProtection/>
  <mergeCells count="82">
    <mergeCell ref="A26:A27"/>
    <mergeCell ref="B26:B27"/>
    <mergeCell ref="E26:E27"/>
    <mergeCell ref="H35:I35"/>
    <mergeCell ref="C36:D36"/>
    <mergeCell ref="A10:O10"/>
    <mergeCell ref="A11:O11"/>
    <mergeCell ref="A15:O15"/>
    <mergeCell ref="A14:O14"/>
    <mergeCell ref="C28:D28"/>
    <mergeCell ref="C29:D29"/>
    <mergeCell ref="O26:O27"/>
    <mergeCell ref="H28:I28"/>
    <mergeCell ref="E29:E36"/>
    <mergeCell ref="C31:D31"/>
    <mergeCell ref="H40:I40"/>
    <mergeCell ref="C37:D37"/>
    <mergeCell ref="H29:I29"/>
    <mergeCell ref="H38:I38"/>
    <mergeCell ref="H39:I39"/>
    <mergeCell ref="H41:I41"/>
    <mergeCell ref="H30:I30"/>
    <mergeCell ref="H31:I31"/>
    <mergeCell ref="H36:I36"/>
    <mergeCell ref="A41:B41"/>
    <mergeCell ref="C41:D41"/>
    <mergeCell ref="C32:D32"/>
    <mergeCell ref="H32:I32"/>
    <mergeCell ref="A37:B37"/>
    <mergeCell ref="H37:I37"/>
    <mergeCell ref="C39:D39"/>
    <mergeCell ref="C40:D40"/>
    <mergeCell ref="D1:O2"/>
    <mergeCell ref="D3:O4"/>
    <mergeCell ref="D5:O5"/>
    <mergeCell ref="D6:O6"/>
    <mergeCell ref="J7:O7"/>
    <mergeCell ref="C26:D27"/>
    <mergeCell ref="J16:O16"/>
    <mergeCell ref="C33:D33"/>
    <mergeCell ref="J24:O24"/>
    <mergeCell ref="F26:I26"/>
    <mergeCell ref="H27:I27"/>
    <mergeCell ref="D22:F22"/>
    <mergeCell ref="D24:F24"/>
    <mergeCell ref="C38:D38"/>
    <mergeCell ref="H33:I33"/>
    <mergeCell ref="C34:D34"/>
    <mergeCell ref="H34:I34"/>
    <mergeCell ref="C35:D35"/>
    <mergeCell ref="D16:F16"/>
    <mergeCell ref="D18:F18"/>
    <mergeCell ref="D20:F20"/>
    <mergeCell ref="J18:O18"/>
    <mergeCell ref="J20:O20"/>
    <mergeCell ref="J22:O22"/>
    <mergeCell ref="C42:D42"/>
    <mergeCell ref="C43:D43"/>
    <mergeCell ref="C94:D94"/>
    <mergeCell ref="A12:O12"/>
    <mergeCell ref="K26:K27"/>
    <mergeCell ref="L26:N26"/>
    <mergeCell ref="J26:J27"/>
    <mergeCell ref="A40:B40"/>
    <mergeCell ref="A39:B39"/>
    <mergeCell ref="C30:D30"/>
    <mergeCell ref="C91:D91"/>
    <mergeCell ref="C92:D92"/>
    <mergeCell ref="C93:D93"/>
    <mergeCell ref="C44:D44"/>
    <mergeCell ref="C45:D45"/>
    <mergeCell ref="C46:D46"/>
    <mergeCell ref="B53:K53"/>
    <mergeCell ref="H93:I93"/>
    <mergeCell ref="H94:I94"/>
    <mergeCell ref="H91:I91"/>
    <mergeCell ref="H92:I92"/>
    <mergeCell ref="H42:I42"/>
    <mergeCell ref="H46:I46"/>
    <mergeCell ref="H43:I43"/>
    <mergeCell ref="H44:I44"/>
    <mergeCell ref="H45:I45"/>
  </mergeCells>
  <printOptions/>
  <pageMargins left="0.2362204724409449" right="0.2362204724409449" top="0.5118110236220472" bottom="0.5118110236220472" header="0.31496062992125984" footer="0.31496062992125984"/>
  <pageSetup orientation="landscape" paperSize="9" scale="65" r:id="rId2"/>
  <drawing r:id="rId1"/>
</worksheet>
</file>

<file path=xl/worksheets/sheet11.xml><?xml version="1.0" encoding="utf-8"?>
<worksheet xmlns="http://schemas.openxmlformats.org/spreadsheetml/2006/main" xmlns:r="http://schemas.openxmlformats.org/officeDocument/2006/relationships">
  <sheetPr>
    <tabColor rgb="FFFFFF00"/>
  </sheetPr>
  <dimension ref="A1:V90"/>
  <sheetViews>
    <sheetView showGridLines="0" zoomScalePageLayoutView="0" workbookViewId="0" topLeftCell="A1">
      <selection activeCell="B53" sqref="B53"/>
    </sheetView>
  </sheetViews>
  <sheetFormatPr defaultColWidth="0" defaultRowHeight="30" customHeight="1"/>
  <cols>
    <col min="1" max="1" width="7.421875" style="119" customWidth="1"/>
    <col min="2" max="2" width="38.7109375" style="119" customWidth="1"/>
    <col min="3" max="3" width="7.28125" style="119" customWidth="1"/>
    <col min="4" max="4" width="20.57421875" style="119" customWidth="1"/>
    <col min="5" max="5" width="21.140625" style="119" customWidth="1"/>
    <col min="6" max="6" width="12.57421875" style="119" customWidth="1"/>
    <col min="7" max="7" width="26.7109375" style="119" customWidth="1"/>
    <col min="8" max="8" width="20.140625" style="119" customWidth="1"/>
    <col min="9" max="9" width="16.57421875" style="119" customWidth="1"/>
    <col min="10" max="10" width="21.28125" style="119" customWidth="1"/>
    <col min="11" max="11" width="20.8515625" style="119" customWidth="1"/>
    <col min="12" max="12" width="8.7109375" style="119" bestFit="1" customWidth="1"/>
    <col min="13" max="13" width="19.140625" style="119" customWidth="1"/>
    <col min="14" max="14" width="10.00390625" style="119" customWidth="1"/>
    <col min="15" max="15" width="19.7109375" style="119" customWidth="1"/>
    <col min="16" max="16" width="17.140625" style="119" customWidth="1"/>
    <col min="17" max="17" width="19.57421875" style="119" customWidth="1"/>
    <col min="18" max="18" width="16.7109375" style="119" customWidth="1"/>
    <col min="19" max="19" width="17.57421875" style="121" customWidth="1"/>
    <col min="20" max="20" width="16.7109375" style="119" customWidth="1"/>
    <col min="21" max="21" width="16.28125" style="121" customWidth="1"/>
    <col min="22" max="22" width="22.7109375" style="119" customWidth="1"/>
    <col min="23" max="23" width="5.7109375" style="119" customWidth="1"/>
    <col min="24" max="16384" width="0" style="119" hidden="1" customWidth="1"/>
  </cols>
  <sheetData>
    <row r="1" spans="1:22" ht="16.5" customHeight="1">
      <c r="A1" s="479" t="s">
        <v>52</v>
      </c>
      <c r="B1" s="479"/>
      <c r="C1" s="479"/>
      <c r="D1" s="479"/>
      <c r="E1" s="479"/>
      <c r="F1" s="479"/>
      <c r="G1" s="479"/>
      <c r="H1" s="479"/>
      <c r="I1" s="479"/>
      <c r="J1" s="479"/>
      <c r="K1" s="479"/>
      <c r="L1" s="479"/>
      <c r="M1" s="479"/>
      <c r="N1" s="479"/>
      <c r="O1" s="479"/>
      <c r="P1" s="479"/>
      <c r="Q1" s="479"/>
      <c r="R1" s="479"/>
      <c r="S1" s="479"/>
      <c r="T1" s="479"/>
      <c r="U1" s="479"/>
      <c r="V1" s="479"/>
    </row>
    <row r="2" spans="1:22" ht="16.5" customHeight="1">
      <c r="A2" s="479" t="s">
        <v>128</v>
      </c>
      <c r="B2" s="479"/>
      <c r="C2" s="479"/>
      <c r="D2" s="479"/>
      <c r="E2" s="479"/>
      <c r="F2" s="479"/>
      <c r="G2" s="479"/>
      <c r="H2" s="479"/>
      <c r="I2" s="479"/>
      <c r="J2" s="479"/>
      <c r="K2" s="479"/>
      <c r="L2" s="479"/>
      <c r="M2" s="479"/>
      <c r="N2" s="479"/>
      <c r="O2" s="479"/>
      <c r="P2" s="479"/>
      <c r="Q2" s="479"/>
      <c r="R2" s="479"/>
      <c r="S2" s="479"/>
      <c r="T2" s="479"/>
      <c r="U2" s="479"/>
      <c r="V2" s="479"/>
    </row>
    <row r="3" spans="1:22" ht="16.5" customHeight="1">
      <c r="A3" s="479" t="s">
        <v>496</v>
      </c>
      <c r="B3" s="479"/>
      <c r="C3" s="479"/>
      <c r="D3" s="479"/>
      <c r="E3" s="479"/>
      <c r="F3" s="479"/>
      <c r="G3" s="479"/>
      <c r="H3" s="479"/>
      <c r="I3" s="479"/>
      <c r="J3" s="479"/>
      <c r="K3" s="479"/>
      <c r="L3" s="479"/>
      <c r="M3" s="479"/>
      <c r="N3" s="479"/>
      <c r="O3" s="479"/>
      <c r="P3" s="479"/>
      <c r="Q3" s="479"/>
      <c r="R3" s="479"/>
      <c r="S3" s="479"/>
      <c r="T3" s="479"/>
      <c r="U3" s="479"/>
      <c r="V3" s="479"/>
    </row>
    <row r="4" spans="19:21" s="120" customFormat="1" ht="16.5" customHeight="1">
      <c r="S4" s="121"/>
      <c r="U4" s="121"/>
    </row>
    <row r="5" spans="1:21" s="120" customFormat="1" ht="16.5" customHeight="1">
      <c r="A5" s="122" t="s">
        <v>53</v>
      </c>
      <c r="C5" s="120" t="s">
        <v>54</v>
      </c>
      <c r="S5" s="121"/>
      <c r="U5" s="121"/>
    </row>
    <row r="6" spans="1:21" s="120" customFormat="1" ht="16.5" customHeight="1">
      <c r="A6" s="122" t="s">
        <v>55</v>
      </c>
      <c r="C6" s="120" t="s">
        <v>56</v>
      </c>
      <c r="S6" s="121"/>
      <c r="U6" s="121"/>
    </row>
    <row r="7" spans="19:21" s="120" customFormat="1" ht="16.5" customHeight="1">
      <c r="S7" s="121"/>
      <c r="U7" s="121"/>
    </row>
    <row r="8" spans="1:22" ht="15.75" customHeight="1">
      <c r="A8" s="480" t="s">
        <v>57</v>
      </c>
      <c r="B8" s="483" t="s">
        <v>58</v>
      </c>
      <c r="C8" s="486" t="s">
        <v>59</v>
      </c>
      <c r="D8" s="487"/>
      <c r="E8" s="490" t="s">
        <v>60</v>
      </c>
      <c r="F8" s="490" t="s">
        <v>61</v>
      </c>
      <c r="G8" s="483" t="s">
        <v>62</v>
      </c>
      <c r="H8" s="483" t="s">
        <v>63</v>
      </c>
      <c r="I8" s="490" t="s">
        <v>64</v>
      </c>
      <c r="J8" s="490" t="s">
        <v>65</v>
      </c>
      <c r="K8" s="493" t="s">
        <v>66</v>
      </c>
      <c r="L8" s="494"/>
      <c r="M8" s="494"/>
      <c r="N8" s="495"/>
      <c r="O8" s="496" t="s">
        <v>27</v>
      </c>
      <c r="P8" s="497"/>
      <c r="Q8" s="497"/>
      <c r="R8" s="496" t="s">
        <v>67</v>
      </c>
      <c r="S8" s="498"/>
      <c r="T8" s="496" t="s">
        <v>68</v>
      </c>
      <c r="U8" s="498"/>
      <c r="V8" s="480" t="s">
        <v>69</v>
      </c>
    </row>
    <row r="9" spans="1:22" ht="15.75" customHeight="1">
      <c r="A9" s="481"/>
      <c r="B9" s="484"/>
      <c r="C9" s="488"/>
      <c r="D9" s="489"/>
      <c r="E9" s="491"/>
      <c r="F9" s="491"/>
      <c r="G9" s="484"/>
      <c r="H9" s="484"/>
      <c r="I9" s="491"/>
      <c r="J9" s="491"/>
      <c r="K9" s="493" t="s">
        <v>70</v>
      </c>
      <c r="L9" s="495"/>
      <c r="M9" s="493" t="s">
        <v>71</v>
      </c>
      <c r="N9" s="495"/>
      <c r="O9" s="480" t="s">
        <v>72</v>
      </c>
      <c r="P9" s="480" t="s">
        <v>73</v>
      </c>
      <c r="Q9" s="88" t="s">
        <v>74</v>
      </c>
      <c r="R9" s="480" t="s">
        <v>72</v>
      </c>
      <c r="S9" s="480" t="s">
        <v>73</v>
      </c>
      <c r="T9" s="480" t="s">
        <v>72</v>
      </c>
      <c r="U9" s="480" t="s">
        <v>73</v>
      </c>
      <c r="V9" s="481"/>
    </row>
    <row r="10" spans="1:22" ht="15.75" customHeight="1">
      <c r="A10" s="482"/>
      <c r="B10" s="485"/>
      <c r="C10" s="89" t="s">
        <v>75</v>
      </c>
      <c r="D10" s="89" t="s">
        <v>76</v>
      </c>
      <c r="E10" s="89" t="s">
        <v>77</v>
      </c>
      <c r="F10" s="492"/>
      <c r="G10" s="485"/>
      <c r="H10" s="485"/>
      <c r="I10" s="492"/>
      <c r="J10" s="89" t="s">
        <v>77</v>
      </c>
      <c r="K10" s="89" t="s">
        <v>77</v>
      </c>
      <c r="L10" s="89" t="s">
        <v>78</v>
      </c>
      <c r="M10" s="89" t="s">
        <v>77</v>
      </c>
      <c r="N10" s="89" t="s">
        <v>78</v>
      </c>
      <c r="O10" s="482"/>
      <c r="P10" s="482"/>
      <c r="Q10" s="90" t="s">
        <v>79</v>
      </c>
      <c r="R10" s="482"/>
      <c r="S10" s="482"/>
      <c r="T10" s="482"/>
      <c r="U10" s="482"/>
      <c r="V10" s="482"/>
    </row>
    <row r="11" spans="1:22" s="120" customFormat="1" ht="30" customHeight="1">
      <c r="A11" s="91"/>
      <c r="B11" s="92" t="s">
        <v>80</v>
      </c>
      <c r="C11" s="92"/>
      <c r="D11" s="92"/>
      <c r="E11" s="93"/>
      <c r="F11" s="93"/>
      <c r="G11" s="93"/>
      <c r="H11" s="93"/>
      <c r="I11" s="93"/>
      <c r="J11" s="93"/>
      <c r="K11" s="93"/>
      <c r="L11" s="93"/>
      <c r="M11" s="93"/>
      <c r="N11" s="93"/>
      <c r="O11" s="94"/>
      <c r="P11" s="94"/>
      <c r="Q11" s="94"/>
      <c r="R11" s="94"/>
      <c r="S11" s="95"/>
      <c r="T11" s="94"/>
      <c r="U11" s="95"/>
      <c r="V11" s="96"/>
    </row>
    <row r="12" spans="1:22" ht="33" customHeight="1">
      <c r="A12" s="97">
        <v>1</v>
      </c>
      <c r="B12" s="98" t="s">
        <v>177</v>
      </c>
      <c r="C12" s="99">
        <v>1</v>
      </c>
      <c r="D12" s="99" t="s">
        <v>81</v>
      </c>
      <c r="E12" s="100">
        <v>149114000</v>
      </c>
      <c r="F12" s="101" t="s">
        <v>82</v>
      </c>
      <c r="G12" s="98" t="s">
        <v>83</v>
      </c>
      <c r="H12" s="102" t="s">
        <v>51</v>
      </c>
      <c r="I12" s="103">
        <v>43273</v>
      </c>
      <c r="J12" s="100">
        <v>149114000</v>
      </c>
      <c r="K12" s="100">
        <f>SUM(Q12:Q14)</f>
        <v>149114000</v>
      </c>
      <c r="L12" s="104">
        <f>K12/E12</f>
        <v>1</v>
      </c>
      <c r="M12" s="100">
        <f>SUM(Q12:Q14)</f>
        <v>149114000</v>
      </c>
      <c r="N12" s="104">
        <f>M12/J12</f>
        <v>1</v>
      </c>
      <c r="O12" s="98" t="s">
        <v>84</v>
      </c>
      <c r="P12" s="103">
        <v>43314</v>
      </c>
      <c r="Q12" s="105">
        <v>67101300</v>
      </c>
      <c r="R12" s="98" t="s">
        <v>85</v>
      </c>
      <c r="S12" s="103">
        <v>43374</v>
      </c>
      <c r="T12" s="98" t="s">
        <v>86</v>
      </c>
      <c r="U12" s="103">
        <v>43405</v>
      </c>
      <c r="V12" s="98"/>
    </row>
    <row r="13" spans="1:22" ht="33" customHeight="1">
      <c r="A13" s="97"/>
      <c r="B13" s="98"/>
      <c r="C13" s="98"/>
      <c r="D13" s="98"/>
      <c r="E13" s="100"/>
      <c r="F13" s="101"/>
      <c r="G13" s="98"/>
      <c r="H13" s="98"/>
      <c r="I13" s="103"/>
      <c r="J13" s="100"/>
      <c r="K13" s="100"/>
      <c r="L13" s="100"/>
      <c r="M13" s="100"/>
      <c r="N13" s="104"/>
      <c r="O13" s="98" t="s">
        <v>87</v>
      </c>
      <c r="P13" s="103">
        <v>43382</v>
      </c>
      <c r="Q13" s="105">
        <v>44734200</v>
      </c>
      <c r="R13" s="98"/>
      <c r="S13" s="101"/>
      <c r="T13" s="98"/>
      <c r="U13" s="103"/>
      <c r="V13" s="98"/>
    </row>
    <row r="14" spans="1:22" ht="33" customHeight="1">
      <c r="A14" s="97"/>
      <c r="B14" s="98"/>
      <c r="C14" s="98"/>
      <c r="D14" s="98"/>
      <c r="E14" s="100"/>
      <c r="F14" s="101"/>
      <c r="G14" s="98"/>
      <c r="H14" s="98"/>
      <c r="I14" s="103"/>
      <c r="J14" s="100"/>
      <c r="K14" s="100"/>
      <c r="L14" s="100"/>
      <c r="M14" s="100"/>
      <c r="N14" s="104"/>
      <c r="O14" s="98" t="s">
        <v>88</v>
      </c>
      <c r="P14" s="103">
        <v>43413</v>
      </c>
      <c r="Q14" s="105">
        <v>37278500</v>
      </c>
      <c r="R14" s="98"/>
      <c r="S14" s="101"/>
      <c r="T14" s="98"/>
      <c r="U14" s="103"/>
      <c r="V14" s="98"/>
    </row>
    <row r="15" spans="1:22" ht="33" customHeight="1">
      <c r="A15" s="97">
        <f>A12+1</f>
        <v>2</v>
      </c>
      <c r="B15" s="98" t="s">
        <v>178</v>
      </c>
      <c r="C15" s="99">
        <v>1</v>
      </c>
      <c r="D15" s="99" t="s">
        <v>81</v>
      </c>
      <c r="E15" s="100">
        <v>149114000</v>
      </c>
      <c r="F15" s="101" t="s">
        <v>82</v>
      </c>
      <c r="G15" s="98" t="s">
        <v>89</v>
      </c>
      <c r="H15" s="102" t="s">
        <v>90</v>
      </c>
      <c r="I15" s="103">
        <v>43273</v>
      </c>
      <c r="J15" s="100">
        <v>149114000</v>
      </c>
      <c r="K15" s="100">
        <f>SUM(Q15:Q17)</f>
        <v>149114000</v>
      </c>
      <c r="L15" s="104">
        <f>K15/E15</f>
        <v>1</v>
      </c>
      <c r="M15" s="100">
        <f>SUM(Q15:Q17)</f>
        <v>149114000</v>
      </c>
      <c r="N15" s="104">
        <f>M15/J15</f>
        <v>1</v>
      </c>
      <c r="O15" s="98" t="s">
        <v>91</v>
      </c>
      <c r="P15" s="103">
        <v>43313</v>
      </c>
      <c r="Q15" s="105">
        <v>67101300</v>
      </c>
      <c r="R15" s="98" t="s">
        <v>92</v>
      </c>
      <c r="S15" s="103">
        <v>43418</v>
      </c>
      <c r="T15" s="98" t="s">
        <v>93</v>
      </c>
      <c r="U15" s="103">
        <v>43418</v>
      </c>
      <c r="V15" s="98"/>
    </row>
    <row r="16" spans="1:22" ht="33" customHeight="1">
      <c r="A16" s="97"/>
      <c r="B16" s="98"/>
      <c r="C16" s="98"/>
      <c r="D16" s="98"/>
      <c r="E16" s="100"/>
      <c r="F16" s="101"/>
      <c r="G16" s="98"/>
      <c r="H16" s="98"/>
      <c r="I16" s="103"/>
      <c r="J16" s="100"/>
      <c r="K16" s="100"/>
      <c r="L16" s="100"/>
      <c r="M16" s="100"/>
      <c r="N16" s="104"/>
      <c r="O16" s="98" t="s">
        <v>94</v>
      </c>
      <c r="P16" s="103">
        <v>43432</v>
      </c>
      <c r="Q16" s="105">
        <v>44734200</v>
      </c>
      <c r="R16" s="98"/>
      <c r="S16" s="101"/>
      <c r="T16" s="98"/>
      <c r="U16" s="103"/>
      <c r="V16" s="98"/>
    </row>
    <row r="17" spans="1:22" ht="33" customHeight="1">
      <c r="A17" s="97"/>
      <c r="B17" s="98"/>
      <c r="C17" s="98"/>
      <c r="D17" s="98"/>
      <c r="E17" s="100"/>
      <c r="F17" s="101"/>
      <c r="G17" s="98"/>
      <c r="H17" s="98"/>
      <c r="I17" s="103"/>
      <c r="J17" s="100"/>
      <c r="K17" s="100"/>
      <c r="L17" s="100"/>
      <c r="M17" s="100"/>
      <c r="N17" s="104"/>
      <c r="O17" s="98" t="s">
        <v>95</v>
      </c>
      <c r="P17" s="103">
        <v>43451</v>
      </c>
      <c r="Q17" s="105">
        <v>37278500</v>
      </c>
      <c r="R17" s="98"/>
      <c r="S17" s="101"/>
      <c r="T17" s="98"/>
      <c r="U17" s="103"/>
      <c r="V17" s="98"/>
    </row>
    <row r="18" spans="1:22" ht="32.25" customHeight="1" thickBot="1">
      <c r="A18" s="106"/>
      <c r="B18" s="107" t="s">
        <v>74</v>
      </c>
      <c r="C18" s="107">
        <f>SUM(C12:C17)</f>
        <v>2</v>
      </c>
      <c r="D18" s="107" t="s">
        <v>81</v>
      </c>
      <c r="E18" s="114">
        <f>SUM(E12:E17)</f>
        <v>298228000</v>
      </c>
      <c r="F18" s="115"/>
      <c r="G18" s="116"/>
      <c r="H18" s="116"/>
      <c r="I18" s="115"/>
      <c r="J18" s="114">
        <f>SUM(J12:J17)</f>
        <v>298228000</v>
      </c>
      <c r="K18" s="114">
        <f>SUM(K12:K17)</f>
        <v>298228000</v>
      </c>
      <c r="L18" s="115">
        <f>K18/J18</f>
        <v>1</v>
      </c>
      <c r="M18" s="114">
        <f>SUM(M12:M17)</f>
        <v>298228000</v>
      </c>
      <c r="N18" s="115"/>
      <c r="O18" s="109"/>
      <c r="P18" s="109"/>
      <c r="Q18" s="108">
        <f>SUM(Q12:Q17)</f>
        <v>298228000</v>
      </c>
      <c r="R18" s="109"/>
      <c r="S18" s="106"/>
      <c r="T18" s="109"/>
      <c r="U18" s="106"/>
      <c r="V18" s="109"/>
    </row>
    <row r="19" spans="1:22" ht="39" customHeight="1">
      <c r="A19" s="499" t="s">
        <v>96</v>
      </c>
      <c r="B19" s="500"/>
      <c r="C19" s="110"/>
      <c r="D19" s="110"/>
      <c r="E19" s="117">
        <f>E18</f>
        <v>298228000</v>
      </c>
      <c r="F19" s="118"/>
      <c r="G19" s="117"/>
      <c r="H19" s="117"/>
      <c r="I19" s="118"/>
      <c r="J19" s="117">
        <f>J18</f>
        <v>298228000</v>
      </c>
      <c r="K19" s="117">
        <f>K18</f>
        <v>298228000</v>
      </c>
      <c r="L19" s="117">
        <f>L18</f>
        <v>1</v>
      </c>
      <c r="M19" s="117">
        <f>M18</f>
        <v>298228000</v>
      </c>
      <c r="N19" s="118"/>
      <c r="O19" s="113"/>
      <c r="P19" s="113"/>
      <c r="Q19" s="111">
        <f>Q18</f>
        <v>298228000</v>
      </c>
      <c r="R19" s="113"/>
      <c r="S19" s="112"/>
      <c r="T19" s="113"/>
      <c r="U19" s="112"/>
      <c r="V19" s="113"/>
    </row>
    <row r="54" spans="1:11" ht="30" customHeight="1">
      <c r="A54" s="321"/>
      <c r="B54" s="161"/>
      <c r="C54" s="3"/>
      <c r="D54" s="3"/>
      <c r="E54" s="3"/>
      <c r="F54" s="3"/>
      <c r="G54" s="3"/>
      <c r="H54" s="3"/>
      <c r="I54" s="3"/>
      <c r="J54" s="3"/>
      <c r="K54" s="3"/>
    </row>
    <row r="55" spans="1:11" ht="30" customHeight="1">
      <c r="A55" s="76"/>
      <c r="B55" s="3"/>
      <c r="C55" s="3"/>
      <c r="D55" s="3"/>
      <c r="E55" s="3"/>
      <c r="F55" s="3"/>
      <c r="G55" s="3"/>
      <c r="H55" s="3"/>
      <c r="I55" s="3"/>
      <c r="J55" s="3"/>
      <c r="K55" s="3"/>
    </row>
    <row r="56" spans="1:11" ht="30" customHeight="1">
      <c r="A56" s="76"/>
      <c r="B56" s="3"/>
      <c r="C56" s="3"/>
      <c r="D56" s="3"/>
      <c r="E56" s="3"/>
      <c r="F56" s="3"/>
      <c r="G56" s="3"/>
      <c r="H56" s="3"/>
      <c r="I56" s="3"/>
      <c r="J56" s="3"/>
      <c r="K56" s="3"/>
    </row>
    <row r="57" spans="1:11" ht="30" customHeight="1">
      <c r="A57" s="76"/>
      <c r="B57" s="3"/>
      <c r="C57" s="3"/>
      <c r="D57" s="3"/>
      <c r="E57" s="3"/>
      <c r="F57" s="3"/>
      <c r="G57" s="3"/>
      <c r="H57" s="3"/>
      <c r="I57" s="3"/>
      <c r="J57" s="3"/>
      <c r="K57" s="3"/>
    </row>
    <row r="58" spans="1:11" ht="30" customHeight="1">
      <c r="A58" s="321"/>
      <c r="B58" s="161"/>
      <c r="C58" s="3"/>
      <c r="D58" s="3"/>
      <c r="E58" s="3"/>
      <c r="F58" s="3"/>
      <c r="G58" s="3"/>
      <c r="H58" s="3"/>
      <c r="I58" s="3"/>
      <c r="J58" s="3"/>
      <c r="K58" s="3"/>
    </row>
    <row r="59" spans="1:11" ht="30" customHeight="1">
      <c r="A59" s="76"/>
      <c r="B59" s="3"/>
      <c r="C59" s="3"/>
      <c r="D59" s="3"/>
      <c r="E59" s="3"/>
      <c r="F59" s="3"/>
      <c r="G59" s="3"/>
      <c r="H59" s="3"/>
      <c r="I59" s="3"/>
      <c r="J59" s="3"/>
      <c r="K59" s="3"/>
    </row>
    <row r="60" spans="1:11" ht="30" customHeight="1">
      <c r="A60" s="76"/>
      <c r="B60" s="3"/>
      <c r="C60" s="3"/>
      <c r="D60" s="3"/>
      <c r="E60" s="3"/>
      <c r="F60" s="3"/>
      <c r="G60" s="3"/>
      <c r="H60" s="3"/>
      <c r="I60" s="3"/>
      <c r="J60" s="3"/>
      <c r="K60" s="3"/>
    </row>
    <row r="61" spans="1:11" ht="30" customHeight="1">
      <c r="A61" s="76"/>
      <c r="B61" s="3"/>
      <c r="C61" s="3"/>
      <c r="D61" s="3"/>
      <c r="E61" s="3"/>
      <c r="F61" s="3"/>
      <c r="G61" s="3"/>
      <c r="H61" s="3"/>
      <c r="I61" s="3"/>
      <c r="J61" s="3"/>
      <c r="K61" s="3"/>
    </row>
    <row r="62" spans="1:11" ht="30" customHeight="1">
      <c r="A62" s="76"/>
      <c r="B62" s="3"/>
      <c r="C62" s="3"/>
      <c r="D62" s="3"/>
      <c r="E62" s="3"/>
      <c r="F62" s="3"/>
      <c r="G62" s="3"/>
      <c r="H62" s="3"/>
      <c r="I62" s="3"/>
      <c r="J62" s="3"/>
      <c r="K62" s="3"/>
    </row>
    <row r="63" spans="1:11" ht="30" customHeight="1">
      <c r="A63" s="76"/>
      <c r="B63" s="3"/>
      <c r="C63" s="3"/>
      <c r="D63" s="3"/>
      <c r="E63" s="3"/>
      <c r="F63" s="3"/>
      <c r="G63" s="3"/>
      <c r="H63" s="3"/>
      <c r="I63" s="3"/>
      <c r="J63" s="3"/>
      <c r="K63" s="3"/>
    </row>
    <row r="64" spans="1:11" ht="30" customHeight="1">
      <c r="A64" s="76"/>
      <c r="B64" s="3"/>
      <c r="C64" s="3"/>
      <c r="D64" s="3"/>
      <c r="E64" s="3"/>
      <c r="F64" s="3"/>
      <c r="G64" s="3"/>
      <c r="H64" s="3"/>
      <c r="I64" s="3"/>
      <c r="J64" s="3"/>
      <c r="K64" s="3"/>
    </row>
    <row r="65" spans="1:11" ht="30" customHeight="1">
      <c r="A65" s="321"/>
      <c r="B65" s="161"/>
      <c r="C65" s="3"/>
      <c r="D65" s="3"/>
      <c r="E65" s="3"/>
      <c r="F65" s="3"/>
      <c r="G65" s="3"/>
      <c r="H65" s="3"/>
      <c r="I65" s="3"/>
      <c r="J65" s="3"/>
      <c r="K65" s="3"/>
    </row>
    <row r="66" spans="1:11" ht="30" customHeight="1">
      <c r="A66" s="76"/>
      <c r="B66" s="3"/>
      <c r="C66" s="3"/>
      <c r="D66" s="3"/>
      <c r="E66" s="3"/>
      <c r="F66" s="3"/>
      <c r="G66" s="3"/>
      <c r="H66" s="3"/>
      <c r="I66" s="3"/>
      <c r="J66" s="3"/>
      <c r="K66" s="3"/>
    </row>
    <row r="67" spans="1:11" ht="30" customHeight="1">
      <c r="A67" s="76"/>
      <c r="B67" s="3"/>
      <c r="C67" s="3"/>
      <c r="D67" s="3"/>
      <c r="E67" s="3"/>
      <c r="F67" s="3"/>
      <c r="G67" s="3"/>
      <c r="H67" s="3"/>
      <c r="I67" s="3"/>
      <c r="J67" s="3"/>
      <c r="K67" s="3"/>
    </row>
    <row r="68" spans="1:11" ht="30" customHeight="1">
      <c r="A68" s="76"/>
      <c r="B68" s="3"/>
      <c r="C68" s="3"/>
      <c r="D68" s="3"/>
      <c r="E68" s="3"/>
      <c r="F68" s="3"/>
      <c r="G68" s="3"/>
      <c r="H68" s="3"/>
      <c r="I68" s="3"/>
      <c r="J68" s="3"/>
      <c r="K68" s="3"/>
    </row>
    <row r="69" spans="1:11" ht="30" customHeight="1">
      <c r="A69" s="321"/>
      <c r="B69" s="161"/>
      <c r="C69" s="3"/>
      <c r="D69" s="3"/>
      <c r="E69" s="3"/>
      <c r="F69" s="3"/>
      <c r="G69" s="3"/>
      <c r="H69" s="3"/>
      <c r="I69" s="3"/>
      <c r="J69" s="3"/>
      <c r="K69" s="3"/>
    </row>
    <row r="70" spans="1:11" ht="30" customHeight="1">
      <c r="A70" s="76">
        <v>1</v>
      </c>
      <c r="B70" s="3"/>
      <c r="C70" s="3"/>
      <c r="D70" s="3"/>
      <c r="E70" s="3"/>
      <c r="F70" s="3"/>
      <c r="G70" s="3"/>
      <c r="H70" s="3"/>
      <c r="I70" s="3"/>
      <c r="J70" s="3"/>
      <c r="K70" s="3"/>
    </row>
    <row r="71" spans="1:11" ht="12.75" customHeight="1">
      <c r="A71" s="76">
        <v>2</v>
      </c>
      <c r="B71" s="137"/>
      <c r="C71" s="3"/>
      <c r="D71" s="3"/>
      <c r="E71" s="3"/>
      <c r="F71" s="3"/>
      <c r="G71" s="3"/>
      <c r="H71" s="3"/>
      <c r="I71" s="3"/>
      <c r="J71" s="3"/>
      <c r="K71" s="3"/>
    </row>
    <row r="72" spans="1:11" ht="12.75" customHeight="1">
      <c r="A72" s="76">
        <v>3</v>
      </c>
      <c r="B72" s="137"/>
      <c r="C72" s="3"/>
      <c r="D72" s="3"/>
      <c r="E72" s="3"/>
      <c r="F72" s="3"/>
      <c r="G72" s="3"/>
      <c r="H72" s="3"/>
      <c r="I72" s="3"/>
      <c r="J72" s="3"/>
      <c r="K72" s="3"/>
    </row>
    <row r="73" spans="1:11" ht="12.75" customHeight="1">
      <c r="A73" s="76">
        <v>4</v>
      </c>
      <c r="B73" s="137"/>
      <c r="C73" s="3"/>
      <c r="D73" s="3"/>
      <c r="E73" s="3"/>
      <c r="F73" s="3"/>
      <c r="G73" s="3"/>
      <c r="H73" s="3"/>
      <c r="I73" s="3"/>
      <c r="J73" s="3"/>
      <c r="K73" s="3"/>
    </row>
    <row r="74" spans="1:11" ht="12.75" customHeight="1">
      <c r="A74" s="76">
        <v>5</v>
      </c>
      <c r="B74" s="137"/>
      <c r="C74" s="3"/>
      <c r="D74" s="3"/>
      <c r="E74" s="3"/>
      <c r="F74" s="3"/>
      <c r="G74" s="3"/>
      <c r="H74" s="3"/>
      <c r="I74" s="3"/>
      <c r="J74" s="3"/>
      <c r="K74" s="3"/>
    </row>
    <row r="75" spans="1:11" ht="12.75" customHeight="1">
      <c r="A75" s="76">
        <v>6</v>
      </c>
      <c r="B75" s="137"/>
      <c r="C75" s="3"/>
      <c r="D75" s="3"/>
      <c r="E75" s="3"/>
      <c r="F75" s="3"/>
      <c r="G75" s="3"/>
      <c r="H75" s="3"/>
      <c r="I75" s="3"/>
      <c r="J75" s="3"/>
      <c r="K75" s="3"/>
    </row>
    <row r="76" spans="1:11" ht="12.75" customHeight="1">
      <c r="A76" s="76">
        <v>7</v>
      </c>
      <c r="B76" s="137"/>
      <c r="C76" s="3"/>
      <c r="D76" s="3"/>
      <c r="E76" s="3"/>
      <c r="F76" s="3"/>
      <c r="G76" s="3"/>
      <c r="H76" s="3"/>
      <c r="I76" s="3"/>
      <c r="J76" s="3"/>
      <c r="K76" s="3"/>
    </row>
    <row r="77" spans="1:11" ht="12.75" customHeight="1">
      <c r="A77" s="76">
        <v>8</v>
      </c>
      <c r="B77" s="137"/>
      <c r="C77" s="3"/>
      <c r="D77" s="3"/>
      <c r="E77" s="3"/>
      <c r="F77" s="3"/>
      <c r="G77" s="3"/>
      <c r="H77" s="3"/>
      <c r="I77" s="3"/>
      <c r="J77" s="3"/>
      <c r="K77" s="3"/>
    </row>
    <row r="78" spans="1:11" ht="12.75" customHeight="1">
      <c r="A78" s="76">
        <v>9</v>
      </c>
      <c r="B78" s="137"/>
      <c r="C78" s="3"/>
      <c r="D78" s="3"/>
      <c r="E78" s="3"/>
      <c r="F78" s="3"/>
      <c r="G78" s="3"/>
      <c r="H78" s="3"/>
      <c r="I78" s="3"/>
      <c r="J78" s="3"/>
      <c r="K78" s="3"/>
    </row>
    <row r="79" spans="1:11" ht="30" customHeight="1">
      <c r="A79" s="76"/>
      <c r="B79" s="3"/>
      <c r="C79" s="3"/>
      <c r="D79" s="3"/>
      <c r="E79" s="3"/>
      <c r="F79" s="3"/>
      <c r="G79" s="3"/>
      <c r="H79" s="3"/>
      <c r="I79" s="3"/>
      <c r="J79" s="3"/>
      <c r="K79" s="3"/>
    </row>
    <row r="80" spans="1:11" ht="30" customHeight="1">
      <c r="A80" s="321" t="s">
        <v>546</v>
      </c>
      <c r="B80" s="161" t="s">
        <v>547</v>
      </c>
      <c r="C80" s="3"/>
      <c r="D80" s="3"/>
      <c r="E80" s="3"/>
      <c r="F80" s="3"/>
      <c r="G80" s="3"/>
      <c r="H80" s="3"/>
      <c r="I80" s="3"/>
      <c r="J80" s="3"/>
      <c r="K80" s="3"/>
    </row>
    <row r="81" spans="1:11" ht="14.25" customHeight="1">
      <c r="A81" s="76">
        <v>1</v>
      </c>
      <c r="B81" s="3"/>
      <c r="C81" s="3"/>
      <c r="D81" s="3"/>
      <c r="E81" s="3"/>
      <c r="F81" s="3"/>
      <c r="G81" s="3"/>
      <c r="H81" s="3"/>
      <c r="I81" s="3"/>
      <c r="J81" s="3"/>
      <c r="K81" s="3"/>
    </row>
    <row r="82" spans="1:11" ht="14.25" customHeight="1">
      <c r="A82" s="76">
        <v>2</v>
      </c>
      <c r="B82" s="3" t="s">
        <v>549</v>
      </c>
      <c r="C82" s="3"/>
      <c r="D82" s="3"/>
      <c r="E82" s="3"/>
      <c r="F82" s="3"/>
      <c r="G82" s="3"/>
      <c r="H82" s="3"/>
      <c r="I82" s="3"/>
      <c r="J82" s="3"/>
      <c r="K82" s="3"/>
    </row>
    <row r="83" spans="1:11" ht="14.25" customHeight="1">
      <c r="A83" s="76">
        <v>3</v>
      </c>
      <c r="B83" s="137" t="s">
        <v>550</v>
      </c>
      <c r="C83" s="3"/>
      <c r="D83" s="3"/>
      <c r="E83" s="3"/>
      <c r="F83" s="3"/>
      <c r="G83" s="3"/>
      <c r="H83" s="3"/>
      <c r="I83" s="3"/>
      <c r="J83" s="3"/>
      <c r="K83" s="3"/>
    </row>
    <row r="84" spans="1:11" ht="14.25" customHeight="1">
      <c r="A84" s="76">
        <v>4</v>
      </c>
      <c r="B84" s="3" t="s">
        <v>551</v>
      </c>
      <c r="C84" s="3"/>
      <c r="D84" s="3"/>
      <c r="E84" s="3"/>
      <c r="F84" s="3"/>
      <c r="G84" s="3"/>
      <c r="H84" s="3"/>
      <c r="I84" s="3"/>
      <c r="J84" s="3"/>
      <c r="K84" s="3"/>
    </row>
    <row r="85" spans="1:11" ht="14.25" customHeight="1">
      <c r="A85" s="76">
        <v>5</v>
      </c>
      <c r="B85" s="3"/>
      <c r="C85" s="3"/>
      <c r="D85" s="3"/>
      <c r="E85" s="3"/>
      <c r="F85" s="3"/>
      <c r="G85" s="3"/>
      <c r="H85" s="3"/>
      <c r="I85" s="3"/>
      <c r="J85" s="3"/>
      <c r="K85" s="3"/>
    </row>
    <row r="86" spans="1:11" ht="30" customHeight="1">
      <c r="A86" s="3"/>
      <c r="B86" s="3"/>
      <c r="C86" s="3"/>
      <c r="D86" s="3"/>
      <c r="E86" s="3"/>
      <c r="F86" s="3"/>
      <c r="G86" s="3"/>
      <c r="H86" s="3"/>
      <c r="I86" s="3"/>
      <c r="J86" s="3"/>
      <c r="K86" s="3"/>
    </row>
    <row r="87" spans="1:11" ht="30" customHeight="1">
      <c r="A87" s="3"/>
      <c r="B87" s="3"/>
      <c r="C87" s="3"/>
      <c r="D87" s="3"/>
      <c r="E87" s="3"/>
      <c r="F87" s="3"/>
      <c r="G87" s="3"/>
      <c r="H87" s="3"/>
      <c r="I87" s="3"/>
      <c r="J87" s="3"/>
      <c r="K87" s="3"/>
    </row>
    <row r="88" spans="1:11" ht="30" customHeight="1">
      <c r="A88" s="3"/>
      <c r="B88" s="3"/>
      <c r="C88" s="3"/>
      <c r="D88" s="3"/>
      <c r="E88" s="3"/>
      <c r="F88" s="3"/>
      <c r="G88" s="3"/>
      <c r="H88" s="3"/>
      <c r="I88" s="3"/>
      <c r="J88" s="3"/>
      <c r="K88" s="3"/>
    </row>
    <row r="89" spans="1:11" ht="30" customHeight="1">
      <c r="A89" s="3"/>
      <c r="B89" s="3"/>
      <c r="C89" s="3"/>
      <c r="D89" s="3"/>
      <c r="E89" s="3"/>
      <c r="F89" s="3"/>
      <c r="G89" s="3"/>
      <c r="H89" s="3"/>
      <c r="I89" s="3"/>
      <c r="J89" s="3"/>
      <c r="K89" s="3"/>
    </row>
    <row r="90" spans="1:11" ht="30" customHeight="1">
      <c r="A90" s="3"/>
      <c r="B90" s="3"/>
      <c r="C90" s="3"/>
      <c r="D90" s="3"/>
      <c r="E90" s="3"/>
      <c r="F90" s="3"/>
      <c r="G90" s="3"/>
      <c r="H90" s="3"/>
      <c r="I90" s="3"/>
      <c r="J90" s="3"/>
      <c r="K90" s="3"/>
    </row>
  </sheetData>
  <sheetProtection/>
  <mergeCells count="26">
    <mergeCell ref="A19:B19"/>
    <mergeCell ref="V8:V10"/>
    <mergeCell ref="K9:L9"/>
    <mergeCell ref="M9:N9"/>
    <mergeCell ref="O9:O10"/>
    <mergeCell ref="P9:P10"/>
    <mergeCell ref="R9:R10"/>
    <mergeCell ref="S9:S10"/>
    <mergeCell ref="T9:T10"/>
    <mergeCell ref="U9:U10"/>
    <mergeCell ref="I8:I10"/>
    <mergeCell ref="J8:J9"/>
    <mergeCell ref="K8:N8"/>
    <mergeCell ref="O8:Q8"/>
    <mergeCell ref="R8:S8"/>
    <mergeCell ref="T8:U8"/>
    <mergeCell ref="A1:V1"/>
    <mergeCell ref="A2:V2"/>
    <mergeCell ref="A3:V3"/>
    <mergeCell ref="A8:A10"/>
    <mergeCell ref="B8:B10"/>
    <mergeCell ref="C8:D9"/>
    <mergeCell ref="E8:E9"/>
    <mergeCell ref="F8:F10"/>
    <mergeCell ref="G8:G10"/>
    <mergeCell ref="H8:H10"/>
  </mergeCells>
  <printOptions horizontalCentered="1"/>
  <pageMargins left="0.196850393700787" right="0.196850393700787" top="0.393700787401575" bottom="0.393700787401575" header="0" footer="0"/>
  <pageSetup orientation="landscape" paperSize="9" scale="48" r:id="rId1"/>
</worksheet>
</file>

<file path=xl/worksheets/sheet12.xml><?xml version="1.0" encoding="utf-8"?>
<worksheet xmlns="http://schemas.openxmlformats.org/spreadsheetml/2006/main" xmlns:r="http://schemas.openxmlformats.org/officeDocument/2006/relationships">
  <dimension ref="A1:L40"/>
  <sheetViews>
    <sheetView zoomScalePageLayoutView="0" workbookViewId="0" topLeftCell="A1">
      <selection activeCell="B21" sqref="B21"/>
    </sheetView>
  </sheetViews>
  <sheetFormatPr defaultColWidth="9.140625" defaultRowHeight="15"/>
  <cols>
    <col min="1" max="1" width="7.421875" style="165" customWidth="1"/>
    <col min="2" max="2" width="35.140625" style="165" customWidth="1"/>
    <col min="3" max="5" width="22.421875" style="165" customWidth="1"/>
    <col min="6" max="6" width="18.7109375" style="165" customWidth="1"/>
    <col min="7" max="7" width="9.57421875" style="165" customWidth="1"/>
    <col min="8" max="8" width="19.28125" style="165" customWidth="1"/>
    <col min="9" max="9" width="9.421875" style="165" customWidth="1"/>
    <col min="10" max="10" width="15.7109375" style="165" customWidth="1"/>
    <col min="11" max="11" width="14.7109375" style="165" customWidth="1"/>
    <col min="12" max="12" width="22.421875" style="165" customWidth="1"/>
    <col min="13" max="16384" width="9.140625" style="165" customWidth="1"/>
  </cols>
  <sheetData>
    <row r="1" ht="15">
      <c r="K1" s="166" t="s">
        <v>208</v>
      </c>
    </row>
    <row r="2" spans="1:11" ht="15">
      <c r="A2" s="501" t="s">
        <v>240</v>
      </c>
      <c r="B2" s="501"/>
      <c r="C2" s="501"/>
      <c r="D2" s="501"/>
      <c r="E2" s="501"/>
      <c r="F2" s="501"/>
      <c r="G2" s="501"/>
      <c r="H2" s="501"/>
      <c r="I2" s="501"/>
      <c r="J2" s="501"/>
      <c r="K2" s="501"/>
    </row>
    <row r="3" spans="1:12" ht="15.75" thickBot="1">
      <c r="A3" s="3"/>
      <c r="B3" s="3"/>
      <c r="C3" s="167"/>
      <c r="D3" s="3"/>
      <c r="E3" s="3"/>
      <c r="F3" s="3"/>
      <c r="G3" s="3"/>
      <c r="H3" s="3"/>
      <c r="I3" s="3"/>
      <c r="J3" s="3"/>
      <c r="K3" s="3"/>
      <c r="L3" s="167"/>
    </row>
    <row r="4" spans="1:12" ht="15.75" customHeight="1" thickBot="1">
      <c r="A4" s="502" t="s">
        <v>0</v>
      </c>
      <c r="B4" s="502" t="s">
        <v>35</v>
      </c>
      <c r="C4" s="504" t="s">
        <v>36</v>
      </c>
      <c r="D4" s="505" t="s">
        <v>209</v>
      </c>
      <c r="E4" s="505"/>
      <c r="F4" s="506" t="s">
        <v>210</v>
      </c>
      <c r="G4" s="506"/>
      <c r="H4" s="506"/>
      <c r="I4" s="507"/>
      <c r="J4" s="508" t="s">
        <v>211</v>
      </c>
      <c r="K4" s="507"/>
      <c r="L4" s="504" t="s">
        <v>9</v>
      </c>
    </row>
    <row r="5" spans="1:12" ht="15.75" thickBot="1">
      <c r="A5" s="503"/>
      <c r="B5" s="503"/>
      <c r="C5" s="504"/>
      <c r="D5" s="168" t="s">
        <v>46</v>
      </c>
      <c r="E5" s="168" t="s">
        <v>127</v>
      </c>
      <c r="F5" s="169" t="s">
        <v>46</v>
      </c>
      <c r="G5" s="169" t="s">
        <v>212</v>
      </c>
      <c r="H5" s="169" t="s">
        <v>127</v>
      </c>
      <c r="I5" s="169" t="s">
        <v>212</v>
      </c>
      <c r="J5" s="170" t="s">
        <v>213</v>
      </c>
      <c r="K5" s="169" t="s">
        <v>127</v>
      </c>
      <c r="L5" s="504"/>
    </row>
    <row r="6" spans="1:12" ht="15.75" thickBot="1">
      <c r="A6" s="171"/>
      <c r="B6" s="172" t="s">
        <v>214</v>
      </c>
      <c r="C6" s="173"/>
      <c r="D6" s="173"/>
      <c r="E6" s="173"/>
      <c r="F6" s="173"/>
      <c r="G6" s="174"/>
      <c r="H6" s="173"/>
      <c r="I6" s="175"/>
      <c r="J6" s="176"/>
      <c r="K6" s="176"/>
      <c r="L6" s="173"/>
    </row>
    <row r="7" spans="1:12" s="181" customFormat="1" ht="14.25" customHeight="1" thickBot="1">
      <c r="A7" s="177">
        <v>1</v>
      </c>
      <c r="B7" s="178" t="s">
        <v>215</v>
      </c>
      <c r="C7" s="173"/>
      <c r="D7" s="173"/>
      <c r="E7" s="173"/>
      <c r="F7" s="173"/>
      <c r="G7" s="174"/>
      <c r="H7" s="173"/>
      <c r="I7" s="174"/>
      <c r="J7" s="176"/>
      <c r="K7" s="179"/>
      <c r="L7" s="180"/>
    </row>
    <row r="8" spans="1:12" ht="14.25" customHeight="1" thickBot="1">
      <c r="A8" s="171"/>
      <c r="B8" s="182" t="s">
        <v>216</v>
      </c>
      <c r="C8" s="183"/>
      <c r="D8" s="183"/>
      <c r="E8" s="183"/>
      <c r="F8" s="183"/>
      <c r="G8" s="184"/>
      <c r="H8" s="183"/>
      <c r="I8" s="184"/>
      <c r="J8" s="176"/>
      <c r="K8" s="185"/>
      <c r="L8" s="183"/>
    </row>
    <row r="9" spans="1:12" ht="14.25" customHeight="1" thickBot="1">
      <c r="A9" s="171"/>
      <c r="B9" s="182" t="s">
        <v>217</v>
      </c>
      <c r="C9" s="183"/>
      <c r="D9" s="183"/>
      <c r="E9" s="183"/>
      <c r="F9" s="183"/>
      <c r="G9" s="184"/>
      <c r="H9" s="183"/>
      <c r="I9" s="184"/>
      <c r="J9" s="176"/>
      <c r="K9" s="185"/>
      <c r="L9" s="183"/>
    </row>
    <row r="10" spans="1:12" ht="14.25" customHeight="1" thickBot="1">
      <c r="A10" s="177">
        <v>2</v>
      </c>
      <c r="B10" s="178" t="s">
        <v>218</v>
      </c>
      <c r="C10" s="186"/>
      <c r="D10" s="186"/>
      <c r="E10" s="186"/>
      <c r="F10" s="186"/>
      <c r="G10" s="187"/>
      <c r="H10" s="186"/>
      <c r="I10" s="184"/>
      <c r="J10" s="176"/>
      <c r="K10" s="185"/>
      <c r="L10" s="186"/>
    </row>
    <row r="11" spans="1:12" ht="14.25" customHeight="1" thickBot="1">
      <c r="A11" s="188"/>
      <c r="B11" s="182" t="s">
        <v>219</v>
      </c>
      <c r="C11" s="183"/>
      <c r="D11" s="183"/>
      <c r="E11" s="183"/>
      <c r="F11" s="183"/>
      <c r="G11" s="184"/>
      <c r="H11" s="183"/>
      <c r="I11" s="184"/>
      <c r="J11" s="176"/>
      <c r="K11" s="176"/>
      <c r="L11" s="183"/>
    </row>
    <row r="12" spans="1:12" ht="14.25" customHeight="1" thickBot="1">
      <c r="A12" s="188"/>
      <c r="B12" s="182" t="s">
        <v>220</v>
      </c>
      <c r="C12" s="183"/>
      <c r="D12" s="183"/>
      <c r="E12" s="183"/>
      <c r="F12" s="183"/>
      <c r="G12" s="184"/>
      <c r="H12" s="183"/>
      <c r="I12" s="184"/>
      <c r="J12" s="176"/>
      <c r="K12" s="189"/>
      <c r="L12" s="183"/>
    </row>
    <row r="13" spans="1:12" ht="14.25" customHeight="1" thickBot="1">
      <c r="A13" s="190"/>
      <c r="B13" s="191" t="s">
        <v>221</v>
      </c>
      <c r="C13" s="192"/>
      <c r="D13" s="193"/>
      <c r="E13" s="193"/>
      <c r="F13" s="193"/>
      <c r="G13" s="184"/>
      <c r="H13" s="193"/>
      <c r="I13" s="184"/>
      <c r="J13" s="176"/>
      <c r="K13" s="189"/>
      <c r="L13" s="192"/>
    </row>
    <row r="14" spans="1:12" ht="14.25" customHeight="1" thickBot="1">
      <c r="A14" s="188"/>
      <c r="B14" s="191" t="s">
        <v>222</v>
      </c>
      <c r="C14" s="194"/>
      <c r="D14" s="183"/>
      <c r="E14" s="183"/>
      <c r="F14" s="183"/>
      <c r="G14" s="184"/>
      <c r="H14" s="183"/>
      <c r="I14" s="184"/>
      <c r="J14" s="176"/>
      <c r="K14" s="195"/>
      <c r="L14" s="194"/>
    </row>
    <row r="15" spans="1:12" ht="14.25" customHeight="1" thickBot="1">
      <c r="A15" s="177">
        <v>3</v>
      </c>
      <c r="B15" s="178" t="s">
        <v>223</v>
      </c>
      <c r="C15" s="194"/>
      <c r="D15" s="194"/>
      <c r="E15" s="194"/>
      <c r="F15" s="194"/>
      <c r="G15" s="184"/>
      <c r="H15" s="194"/>
      <c r="I15" s="184"/>
      <c r="J15" s="176"/>
      <c r="K15" s="195"/>
      <c r="L15" s="194"/>
    </row>
    <row r="16" spans="1:12" ht="14.25" customHeight="1" thickBot="1">
      <c r="A16" s="177">
        <v>4</v>
      </c>
      <c r="B16" s="196" t="s">
        <v>224</v>
      </c>
      <c r="C16" s="183"/>
      <c r="D16" s="183"/>
      <c r="E16" s="183"/>
      <c r="F16" s="183"/>
      <c r="G16" s="184"/>
      <c r="H16" s="183"/>
      <c r="I16" s="184"/>
      <c r="J16" s="176"/>
      <c r="K16" s="195"/>
      <c r="L16" s="183"/>
    </row>
    <row r="17" spans="1:12" ht="14.25" customHeight="1" thickBot="1">
      <c r="A17" s="177">
        <v>5</v>
      </c>
      <c r="B17" s="196" t="s">
        <v>225</v>
      </c>
      <c r="C17" s="183"/>
      <c r="D17" s="183"/>
      <c r="E17" s="183"/>
      <c r="F17" s="183"/>
      <c r="G17" s="184"/>
      <c r="H17" s="183"/>
      <c r="I17" s="184"/>
      <c r="J17" s="176"/>
      <c r="K17" s="176"/>
      <c r="L17" s="183"/>
    </row>
    <row r="18" spans="1:12" ht="14.25" customHeight="1" thickBot="1">
      <c r="A18" s="177">
        <v>6</v>
      </c>
      <c r="B18" s="178" t="s">
        <v>226</v>
      </c>
      <c r="C18" s="183"/>
      <c r="D18" s="183"/>
      <c r="E18" s="183"/>
      <c r="F18" s="183"/>
      <c r="G18" s="184"/>
      <c r="H18" s="183"/>
      <c r="I18" s="184"/>
      <c r="J18" s="176"/>
      <c r="K18" s="189"/>
      <c r="L18" s="183"/>
    </row>
    <row r="19" spans="1:12" s="202" customFormat="1" ht="14.25" customHeight="1" thickBot="1">
      <c r="A19" s="197">
        <v>7</v>
      </c>
      <c r="B19" s="198" t="s">
        <v>227</v>
      </c>
      <c r="C19" s="199"/>
      <c r="D19" s="199"/>
      <c r="E19" s="199"/>
      <c r="F19" s="199"/>
      <c r="G19" s="200"/>
      <c r="H19" s="199"/>
      <c r="I19" s="184"/>
      <c r="J19" s="176"/>
      <c r="K19" s="201"/>
      <c r="L19" s="199"/>
    </row>
    <row r="20" spans="1:12" ht="14.25" customHeight="1" thickBot="1">
      <c r="A20" s="177">
        <v>8</v>
      </c>
      <c r="B20" s="178" t="s">
        <v>228</v>
      </c>
      <c r="C20" s="183"/>
      <c r="D20" s="183"/>
      <c r="E20" s="183"/>
      <c r="F20" s="183"/>
      <c r="G20" s="200"/>
      <c r="H20" s="183"/>
      <c r="I20" s="184"/>
      <c r="J20" s="176"/>
      <c r="K20" s="176"/>
      <c r="L20" s="183"/>
    </row>
    <row r="21" spans="1:12" ht="14.25" customHeight="1" thickBot="1">
      <c r="A21" s="177">
        <v>9</v>
      </c>
      <c r="B21" s="178" t="s">
        <v>229</v>
      </c>
      <c r="C21" s="183"/>
      <c r="D21" s="183"/>
      <c r="E21" s="183"/>
      <c r="F21" s="183"/>
      <c r="G21" s="200"/>
      <c r="H21" s="183"/>
      <c r="I21" s="184"/>
      <c r="J21" s="176"/>
      <c r="K21" s="176"/>
      <c r="L21" s="183"/>
    </row>
    <row r="22" spans="1:12" ht="14.25" customHeight="1" thickBot="1">
      <c r="A22" s="177"/>
      <c r="B22" s="172" t="s">
        <v>230</v>
      </c>
      <c r="C22" s="173"/>
      <c r="D22" s="173"/>
      <c r="E22" s="173"/>
      <c r="F22" s="173"/>
      <c r="G22" s="174"/>
      <c r="H22" s="173"/>
      <c r="I22" s="184"/>
      <c r="J22" s="176"/>
      <c r="K22" s="176"/>
      <c r="L22" s="173"/>
    </row>
    <row r="23" spans="1:12" ht="14.25" customHeight="1" thickBot="1">
      <c r="A23" s="177">
        <v>10</v>
      </c>
      <c r="B23" s="178" t="s">
        <v>231</v>
      </c>
      <c r="C23" s="194"/>
      <c r="D23" s="194"/>
      <c r="E23" s="194"/>
      <c r="F23" s="194"/>
      <c r="G23" s="200"/>
      <c r="H23" s="194"/>
      <c r="I23" s="200"/>
      <c r="J23" s="176"/>
      <c r="K23" s="189"/>
      <c r="L23" s="194"/>
    </row>
    <row r="24" spans="1:12" ht="14.25" customHeight="1" thickBot="1">
      <c r="A24" s="177">
        <v>11</v>
      </c>
      <c r="B24" s="178" t="s">
        <v>232</v>
      </c>
      <c r="C24" s="194"/>
      <c r="D24" s="194"/>
      <c r="E24" s="194"/>
      <c r="F24" s="194"/>
      <c r="G24" s="200"/>
      <c r="H24" s="194"/>
      <c r="I24" s="200"/>
      <c r="J24" s="176"/>
      <c r="K24" s="189"/>
      <c r="L24" s="194"/>
    </row>
    <row r="25" spans="1:12" ht="14.25" customHeight="1" thickBot="1">
      <c r="A25" s="177">
        <v>12</v>
      </c>
      <c r="B25" s="178" t="s">
        <v>233</v>
      </c>
      <c r="C25" s="183"/>
      <c r="D25" s="183"/>
      <c r="E25" s="183"/>
      <c r="F25" s="183"/>
      <c r="G25" s="200"/>
      <c r="H25" s="183"/>
      <c r="I25" s="200"/>
      <c r="J25" s="176"/>
      <c r="K25" s="189"/>
      <c r="L25" s="183"/>
    </row>
    <row r="26" spans="1:12" ht="14.25" customHeight="1" thickBot="1">
      <c r="A26" s="177">
        <v>13</v>
      </c>
      <c r="B26" s="178" t="s">
        <v>234</v>
      </c>
      <c r="C26" s="183"/>
      <c r="D26" s="183"/>
      <c r="E26" s="183"/>
      <c r="F26" s="183"/>
      <c r="G26" s="200"/>
      <c r="H26" s="183"/>
      <c r="I26" s="200"/>
      <c r="J26" s="176"/>
      <c r="K26" s="189"/>
      <c r="L26" s="183"/>
    </row>
    <row r="27" spans="1:12" ht="14.25" customHeight="1" thickBot="1">
      <c r="A27" s="177">
        <v>14</v>
      </c>
      <c r="B27" s="178" t="s">
        <v>235</v>
      </c>
      <c r="C27" s="183"/>
      <c r="D27" s="183"/>
      <c r="E27" s="183"/>
      <c r="F27" s="183"/>
      <c r="G27" s="184"/>
      <c r="H27" s="183"/>
      <c r="I27" s="184"/>
      <c r="J27" s="176"/>
      <c r="K27" s="176"/>
      <c r="L27" s="183"/>
    </row>
    <row r="28" spans="1:12" ht="14.25" customHeight="1" thickBot="1">
      <c r="A28" s="177">
        <v>15</v>
      </c>
      <c r="B28" s="178" t="s">
        <v>236</v>
      </c>
      <c r="C28" s="183"/>
      <c r="D28" s="183"/>
      <c r="E28" s="183"/>
      <c r="F28" s="183"/>
      <c r="G28" s="184"/>
      <c r="H28" s="183"/>
      <c r="I28" s="184"/>
      <c r="J28" s="176"/>
      <c r="K28" s="189"/>
      <c r="L28" s="183"/>
    </row>
    <row r="29" spans="1:12" ht="14.25" customHeight="1" thickBot="1">
      <c r="A29" s="188"/>
      <c r="B29" s="178" t="s">
        <v>97</v>
      </c>
      <c r="C29" s="183">
        <f>SUM(C22,C6)</f>
        <v>0</v>
      </c>
      <c r="D29" s="183">
        <f>SUM(D22,D6)</f>
        <v>0</v>
      </c>
      <c r="E29" s="183">
        <f>SUM(E22,E6)</f>
        <v>0</v>
      </c>
      <c r="F29" s="183">
        <f>SUM(F22,F6)</f>
        <v>0</v>
      </c>
      <c r="G29" s="203" t="e">
        <f>F29/E29</f>
        <v>#DIV/0!</v>
      </c>
      <c r="H29" s="204">
        <f>SUM(H22,H6)</f>
        <v>0</v>
      </c>
      <c r="I29" s="203" t="e">
        <f>H29/E29</f>
        <v>#DIV/0!</v>
      </c>
      <c r="J29" s="205">
        <f>SUM(J6+J22)/2</f>
        <v>0</v>
      </c>
      <c r="K29" s="176">
        <f>SUM(K6+K22)/2</f>
        <v>0</v>
      </c>
      <c r="L29" s="183"/>
    </row>
    <row r="30" spans="2:8" ht="15.75" thickBot="1">
      <c r="B30" s="206" t="s">
        <v>237</v>
      </c>
      <c r="E30" s="207" t="e">
        <f>E29/C29</f>
        <v>#DIV/0!</v>
      </c>
      <c r="F30" s="208">
        <f>E29-F29</f>
        <v>0</v>
      </c>
      <c r="H30" s="208">
        <f>E29-H29</f>
        <v>0</v>
      </c>
    </row>
    <row r="31" ht="15">
      <c r="H31" s="209"/>
    </row>
    <row r="32" ht="15">
      <c r="H32" s="209"/>
    </row>
    <row r="33" spans="9:11" ht="15">
      <c r="I33" s="509" t="s">
        <v>136</v>
      </c>
      <c r="J33" s="509"/>
      <c r="K33" s="509"/>
    </row>
    <row r="34" spans="9:11" ht="15">
      <c r="I34" s="509" t="s">
        <v>238</v>
      </c>
      <c r="J34" s="509"/>
      <c r="K34" s="509"/>
    </row>
    <row r="35" spans="9:11" ht="15">
      <c r="I35" s="509" t="s">
        <v>239</v>
      </c>
      <c r="J35" s="509"/>
      <c r="K35" s="509"/>
    </row>
    <row r="39" spans="9:11" ht="15">
      <c r="I39" s="510" t="s">
        <v>244</v>
      </c>
      <c r="J39" s="510"/>
      <c r="K39" s="510"/>
    </row>
    <row r="40" spans="9:11" ht="15">
      <c r="I40" s="511" t="s">
        <v>245</v>
      </c>
      <c r="J40" s="511"/>
      <c r="K40" s="511"/>
    </row>
  </sheetData>
  <sheetProtection/>
  <mergeCells count="13">
    <mergeCell ref="L4:L5"/>
    <mergeCell ref="I33:K33"/>
    <mergeCell ref="I34:K34"/>
    <mergeCell ref="I35:K35"/>
    <mergeCell ref="I39:K39"/>
    <mergeCell ref="I40:K40"/>
    <mergeCell ref="A2:K2"/>
    <mergeCell ref="A4:A5"/>
    <mergeCell ref="B4:B5"/>
    <mergeCell ref="C4:C5"/>
    <mergeCell ref="D4:E4"/>
    <mergeCell ref="F4:I4"/>
    <mergeCell ref="J4:K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50"/>
  </sheetPr>
  <dimension ref="A1:J45"/>
  <sheetViews>
    <sheetView zoomScale="70" zoomScaleNormal="70" zoomScalePageLayoutView="0" workbookViewId="0" topLeftCell="A1">
      <selection activeCell="M17" sqref="M17"/>
    </sheetView>
  </sheetViews>
  <sheetFormatPr defaultColWidth="9.140625" defaultRowHeight="15"/>
  <cols>
    <col min="1" max="1" width="4.28125" style="3" customWidth="1"/>
    <col min="2" max="2" width="29.57421875" style="3" customWidth="1"/>
    <col min="3" max="3" width="3.28125" style="3" customWidth="1"/>
    <col min="4" max="4" width="14.28125" style="3" customWidth="1"/>
    <col min="5" max="5" width="22.8515625" style="3" customWidth="1"/>
    <col min="6" max="6" width="22.140625" style="3" customWidth="1"/>
    <col min="7" max="7" width="20.8515625" style="3" customWidth="1"/>
    <col min="8" max="8" width="21.57421875" style="3" customWidth="1"/>
    <col min="9" max="16384" width="9.140625" style="3" customWidth="1"/>
  </cols>
  <sheetData>
    <row r="1" spans="3:8" ht="15">
      <c r="C1" s="386" t="str">
        <f>'3. RRPK'!$D$1</f>
        <v>PEMERINTAH KABUPATEN LUMAJANG</v>
      </c>
      <c r="D1" s="386"/>
      <c r="E1" s="386"/>
      <c r="F1" s="386"/>
      <c r="G1" s="386"/>
      <c r="H1" s="386"/>
    </row>
    <row r="2" spans="3:8" ht="15">
      <c r="C2" s="386"/>
      <c r="D2" s="386"/>
      <c r="E2" s="386"/>
      <c r="F2" s="386"/>
      <c r="G2" s="386"/>
      <c r="H2" s="386"/>
    </row>
    <row r="3" spans="3:8" ht="15">
      <c r="C3" s="387" t="str">
        <f>'3. RRPK'!$D$3</f>
        <v>I N S P E K T O R A T</v>
      </c>
      <c r="D3" s="387"/>
      <c r="E3" s="387"/>
      <c r="F3" s="387"/>
      <c r="G3" s="387"/>
      <c r="H3" s="387"/>
    </row>
    <row r="4" spans="3:8" ht="15">
      <c r="C4" s="387"/>
      <c r="D4" s="387"/>
      <c r="E4" s="387"/>
      <c r="F4" s="387"/>
      <c r="G4" s="387"/>
      <c r="H4" s="387"/>
    </row>
    <row r="5" spans="3:8" ht="15.75">
      <c r="C5" s="418" t="str">
        <f>'3. RRPK'!$D$5</f>
        <v>Jl. Arif Rahman Hakim No. 1 Lumajang</v>
      </c>
      <c r="D5" s="418"/>
      <c r="E5" s="418"/>
      <c r="F5" s="418"/>
      <c r="G5" s="418"/>
      <c r="H5" s="418"/>
    </row>
    <row r="6" spans="3:8" ht="15.75">
      <c r="C6" s="419" t="str">
        <f>'3. RRPK'!$D$6</f>
        <v>Tlp. (0334) 881485; Fax. (0334) 894126</v>
      </c>
      <c r="D6" s="419"/>
      <c r="E6" s="419"/>
      <c r="F6" s="419"/>
      <c r="G6" s="419"/>
      <c r="H6" s="419"/>
    </row>
    <row r="7" spans="7:8" ht="15">
      <c r="G7" s="358"/>
      <c r="H7" s="358"/>
    </row>
    <row r="9" ht="15">
      <c r="H9" s="223" t="s">
        <v>250</v>
      </c>
    </row>
    <row r="10" ht="15">
      <c r="H10" s="223"/>
    </row>
    <row r="11" spans="1:9" ht="24.75" customHeight="1">
      <c r="A11" s="419" t="s">
        <v>106</v>
      </c>
      <c r="B11" s="419"/>
      <c r="C11" s="419"/>
      <c r="D11" s="419"/>
      <c r="E11" s="419"/>
      <c r="F11" s="419"/>
      <c r="G11" s="419"/>
      <c r="H11" s="419"/>
      <c r="I11" s="419"/>
    </row>
    <row r="12" spans="1:9" ht="12" customHeight="1">
      <c r="A12" s="1"/>
      <c r="B12" s="23"/>
      <c r="C12" s="23"/>
      <c r="D12" s="23"/>
      <c r="E12" s="221"/>
      <c r="F12" s="23"/>
      <c r="G12" s="23"/>
      <c r="H12" s="23"/>
      <c r="I12" s="23"/>
    </row>
    <row r="13" spans="1:10" ht="16.5" customHeight="1">
      <c r="A13" s="514" t="s">
        <v>11</v>
      </c>
      <c r="B13" s="514"/>
      <c r="C13" s="20" t="s">
        <v>20</v>
      </c>
      <c r="D13" s="415"/>
      <c r="E13" s="415"/>
      <c r="F13" s="415"/>
      <c r="G13" s="19"/>
      <c r="H13" s="21"/>
      <c r="I13" s="131"/>
      <c r="J13" s="131"/>
    </row>
    <row r="14" spans="1:10" ht="16.5" customHeight="1">
      <c r="A14" s="514" t="s">
        <v>10</v>
      </c>
      <c r="B14" s="514"/>
      <c r="C14" s="20" t="s">
        <v>20</v>
      </c>
      <c r="D14" s="415"/>
      <c r="E14" s="415"/>
      <c r="F14" s="415"/>
      <c r="G14" s="19"/>
      <c r="H14" s="21"/>
      <c r="I14" s="362"/>
      <c r="J14" s="362"/>
    </row>
    <row r="15" spans="1:10" ht="16.5" customHeight="1">
      <c r="A15" s="514" t="s">
        <v>12</v>
      </c>
      <c r="B15" s="514"/>
      <c r="C15" s="20" t="s">
        <v>20</v>
      </c>
      <c r="D15" s="415"/>
      <c r="E15" s="415"/>
      <c r="F15" s="415"/>
      <c r="G15" s="19"/>
      <c r="H15" s="21"/>
      <c r="I15" s="513"/>
      <c r="J15" s="362"/>
    </row>
    <row r="16" spans="1:10" ht="16.5" customHeight="1">
      <c r="A16" s="514" t="s">
        <v>13</v>
      </c>
      <c r="B16" s="514"/>
      <c r="C16" s="20" t="s">
        <v>20</v>
      </c>
      <c r="D16" s="415"/>
      <c r="E16" s="415"/>
      <c r="F16" s="415"/>
      <c r="G16" s="19"/>
      <c r="H16" s="21"/>
      <c r="I16" s="362"/>
      <c r="J16" s="362"/>
    </row>
    <row r="17" spans="1:10" ht="16.5" customHeight="1">
      <c r="A17" s="512" t="s">
        <v>14</v>
      </c>
      <c r="B17" s="512"/>
      <c r="C17" s="20" t="s">
        <v>20</v>
      </c>
      <c r="D17" s="376"/>
      <c r="E17" s="376"/>
      <c r="F17" s="376"/>
      <c r="G17" s="19"/>
      <c r="H17" s="21"/>
      <c r="I17" s="513"/>
      <c r="J17" s="362"/>
    </row>
    <row r="18" spans="1:6" ht="16.5" customHeight="1">
      <c r="A18" s="222"/>
      <c r="B18" s="36"/>
      <c r="D18" s="376"/>
      <c r="E18" s="376"/>
      <c r="F18" s="376"/>
    </row>
    <row r="19" ht="7.5" customHeight="1"/>
    <row r="20" spans="1:8" ht="44.25" customHeight="1">
      <c r="A20" s="416" t="s">
        <v>0</v>
      </c>
      <c r="B20" s="416" t="s">
        <v>26</v>
      </c>
      <c r="C20" s="416"/>
      <c r="D20" s="416"/>
      <c r="E20" s="416"/>
      <c r="F20" s="416"/>
      <c r="G20" s="416"/>
      <c r="H20" s="416" t="s">
        <v>9</v>
      </c>
    </row>
    <row r="21" spans="1:8" ht="15.75">
      <c r="A21" s="416"/>
      <c r="B21" s="417" t="s">
        <v>27</v>
      </c>
      <c r="C21" s="417"/>
      <c r="D21" s="417"/>
      <c r="E21" s="417" t="s">
        <v>30</v>
      </c>
      <c r="F21" s="417"/>
      <c r="G21" s="417"/>
      <c r="H21" s="416"/>
    </row>
    <row r="22" spans="1:8" ht="31.5">
      <c r="A22" s="416"/>
      <c r="B22" s="423" t="s">
        <v>23</v>
      </c>
      <c r="C22" s="423"/>
      <c r="D22" s="160" t="s">
        <v>24</v>
      </c>
      <c r="E22" s="159" t="s">
        <v>28</v>
      </c>
      <c r="F22" s="159" t="s">
        <v>29</v>
      </c>
      <c r="G22" s="160" t="s">
        <v>97</v>
      </c>
      <c r="H22" s="416"/>
    </row>
    <row r="23" spans="1:8" ht="16.5">
      <c r="A23" s="53">
        <v>1</v>
      </c>
      <c r="B23" s="424">
        <v>2</v>
      </c>
      <c r="C23" s="424"/>
      <c r="D23" s="53">
        <v>3</v>
      </c>
      <c r="E23" s="53">
        <v>4</v>
      </c>
      <c r="F23" s="53">
        <v>5</v>
      </c>
      <c r="G23" s="61">
        <v>6</v>
      </c>
      <c r="H23" s="26">
        <v>7</v>
      </c>
    </row>
    <row r="24" spans="1:8" ht="20.25" customHeight="1">
      <c r="A24" s="408">
        <v>1</v>
      </c>
      <c r="B24" s="407"/>
      <c r="C24" s="407"/>
      <c r="D24" s="55"/>
      <c r="E24" s="43"/>
      <c r="F24" s="56"/>
      <c r="G24" s="62"/>
      <c r="H24" s="412" t="str">
        <f>'2. RPK'!F23</f>
        <v>Pembangunan Jaringan Air Bersih XXXXXX</v>
      </c>
    </row>
    <row r="25" spans="1:8" ht="15">
      <c r="A25" s="409"/>
      <c r="B25" s="407"/>
      <c r="C25" s="407"/>
      <c r="D25" s="55"/>
      <c r="E25" s="43"/>
      <c r="F25" s="56"/>
      <c r="G25" s="62"/>
      <c r="H25" s="413"/>
    </row>
    <row r="26" spans="1:8" ht="15">
      <c r="A26" s="409"/>
      <c r="B26" s="407"/>
      <c r="C26" s="407"/>
      <c r="D26" s="55"/>
      <c r="E26" s="43"/>
      <c r="F26" s="56"/>
      <c r="G26" s="62"/>
      <c r="H26" s="413"/>
    </row>
    <row r="27" spans="1:8" ht="15">
      <c r="A27" s="409"/>
      <c r="B27" s="407"/>
      <c r="C27" s="407"/>
      <c r="D27" s="55"/>
      <c r="E27" s="43"/>
      <c r="F27" s="56"/>
      <c r="G27" s="62"/>
      <c r="H27" s="413"/>
    </row>
    <row r="28" spans="1:8" ht="15">
      <c r="A28" s="410"/>
      <c r="B28" s="405" t="s">
        <v>97</v>
      </c>
      <c r="C28" s="406"/>
      <c r="D28" s="59"/>
      <c r="E28" s="60">
        <f>SUM(E24:E27)</f>
        <v>0</v>
      </c>
      <c r="F28" s="60">
        <f>SUM(F24:F27)</f>
        <v>0</v>
      </c>
      <c r="G28" s="63">
        <f>SUM(G24:G27)</f>
        <v>0</v>
      </c>
      <c r="H28" s="414"/>
    </row>
    <row r="29" spans="1:8" ht="15" customHeight="1">
      <c r="A29" s="408">
        <v>2</v>
      </c>
      <c r="B29" s="407"/>
      <c r="C29" s="407"/>
      <c r="D29" s="55"/>
      <c r="E29" s="43"/>
      <c r="F29" s="56"/>
      <c r="G29" s="62"/>
      <c r="H29" s="412" t="str">
        <f>'2. RPK'!F28</f>
        <v>Pembangunan Jaringan Air Bersih XXXXXX</v>
      </c>
    </row>
    <row r="30" spans="1:8" ht="15">
      <c r="A30" s="409"/>
      <c r="B30" s="411"/>
      <c r="C30" s="411"/>
      <c r="D30" s="55"/>
      <c r="E30" s="43"/>
      <c r="F30" s="56"/>
      <c r="G30" s="62"/>
      <c r="H30" s="413"/>
    </row>
    <row r="31" spans="1:8" ht="15">
      <c r="A31" s="409"/>
      <c r="B31" s="411"/>
      <c r="C31" s="411"/>
      <c r="D31" s="55"/>
      <c r="E31" s="43"/>
      <c r="F31" s="56"/>
      <c r="G31" s="62"/>
      <c r="H31" s="413"/>
    </row>
    <row r="32" spans="1:8" ht="15">
      <c r="A32" s="409"/>
      <c r="B32" s="411"/>
      <c r="C32" s="411"/>
      <c r="D32" s="55"/>
      <c r="E32" s="43"/>
      <c r="F32" s="56"/>
      <c r="G32" s="62"/>
      <c r="H32" s="413"/>
    </row>
    <row r="33" spans="1:8" ht="15">
      <c r="A33" s="410"/>
      <c r="B33" s="57" t="s">
        <v>97</v>
      </c>
      <c r="C33" s="58"/>
      <c r="D33" s="59"/>
      <c r="E33" s="60">
        <f>SUM(E29:E32)</f>
        <v>0</v>
      </c>
      <c r="F33" s="65"/>
      <c r="G33" s="60">
        <f>SUM(G29:G32)</f>
        <v>0</v>
      </c>
      <c r="H33" s="414"/>
    </row>
    <row r="34" spans="1:8" ht="15.75">
      <c r="A34" s="12"/>
      <c r="B34" s="421" t="s">
        <v>74</v>
      </c>
      <c r="C34" s="422"/>
      <c r="D34" s="28"/>
      <c r="E34" s="29">
        <f>SUM(E33+E28)</f>
        <v>0</v>
      </c>
      <c r="F34" s="29">
        <f>SUM(F33+F28)</f>
        <v>0</v>
      </c>
      <c r="G34" s="29">
        <f>SUM(G33+G28)</f>
        <v>0</v>
      </c>
      <c r="H34" s="30"/>
    </row>
    <row r="37" spans="6:8" ht="15">
      <c r="F37" s="509" t="s">
        <v>136</v>
      </c>
      <c r="G37" s="509"/>
      <c r="H37" s="509"/>
    </row>
    <row r="38" spans="6:8" ht="15">
      <c r="F38" s="509" t="s">
        <v>238</v>
      </c>
      <c r="G38" s="509"/>
      <c r="H38" s="509"/>
    </row>
    <row r="39" spans="6:8" ht="15">
      <c r="F39" s="509" t="s">
        <v>239</v>
      </c>
      <c r="G39" s="509"/>
      <c r="H39" s="509"/>
    </row>
    <row r="40" spans="6:8" ht="15">
      <c r="F40" s="165"/>
      <c r="G40" s="165"/>
      <c r="H40" s="165"/>
    </row>
    <row r="41" spans="6:8" ht="15">
      <c r="F41" s="165"/>
      <c r="G41" s="165"/>
      <c r="H41" s="165"/>
    </row>
    <row r="42" spans="6:8" ht="15">
      <c r="F42" s="165"/>
      <c r="G42" s="165"/>
      <c r="H42" s="165"/>
    </row>
    <row r="43" spans="6:8" ht="15">
      <c r="F43" s="510" t="s">
        <v>244</v>
      </c>
      <c r="G43" s="510"/>
      <c r="H43" s="510"/>
    </row>
    <row r="44" spans="6:8" ht="15">
      <c r="F44" s="511" t="s">
        <v>245</v>
      </c>
      <c r="G44" s="511"/>
      <c r="H44" s="511"/>
    </row>
    <row r="45" spans="6:8" ht="15">
      <c r="F45" s="165"/>
      <c r="G45" s="165"/>
      <c r="H45" s="165"/>
    </row>
  </sheetData>
  <sheetProtection/>
  <mergeCells count="46">
    <mergeCell ref="F44:H44"/>
    <mergeCell ref="A20:A22"/>
    <mergeCell ref="B20:G20"/>
    <mergeCell ref="F39:H39"/>
    <mergeCell ref="F43:H43"/>
    <mergeCell ref="C1:H2"/>
    <mergeCell ref="C3:H4"/>
    <mergeCell ref="C5:H5"/>
    <mergeCell ref="C6:H6"/>
    <mergeCell ref="G7:H7"/>
    <mergeCell ref="H20:H22"/>
    <mergeCell ref="B21:D21"/>
    <mergeCell ref="E21:G21"/>
    <mergeCell ref="B22:C22"/>
    <mergeCell ref="B23:C23"/>
    <mergeCell ref="A24:A28"/>
    <mergeCell ref="B24:C24"/>
    <mergeCell ref="H24:H28"/>
    <mergeCell ref="B25:C25"/>
    <mergeCell ref="B26:C26"/>
    <mergeCell ref="B28:C28"/>
    <mergeCell ref="A29:A33"/>
    <mergeCell ref="B29:C29"/>
    <mergeCell ref="H29:H33"/>
    <mergeCell ref="B30:C30"/>
    <mergeCell ref="B31:C31"/>
    <mergeCell ref="B32:C32"/>
    <mergeCell ref="A11:I11"/>
    <mergeCell ref="A13:B13"/>
    <mergeCell ref="A14:B14"/>
    <mergeCell ref="D14:F14"/>
    <mergeCell ref="I14:J14"/>
    <mergeCell ref="A15:B15"/>
    <mergeCell ref="I15:J15"/>
    <mergeCell ref="D13:F13"/>
    <mergeCell ref="D15:F15"/>
    <mergeCell ref="I16:J16"/>
    <mergeCell ref="A17:B17"/>
    <mergeCell ref="D17:F18"/>
    <mergeCell ref="I17:J17"/>
    <mergeCell ref="F37:H37"/>
    <mergeCell ref="F38:H38"/>
    <mergeCell ref="B34:C34"/>
    <mergeCell ref="A16:B16"/>
    <mergeCell ref="D16:F16"/>
    <mergeCell ref="B27:C27"/>
  </mergeCells>
  <printOptions/>
  <pageMargins left="0.5118110236220472" right="0.2362204724409449" top="0.5118110236220472" bottom="0.5118110236220472" header="0.31496062992125984" footer="0.31496062992125984"/>
  <pageSetup orientation="landscape" paperSize="9" scale="85" r:id="rId2"/>
  <drawing r:id="rId1"/>
</worksheet>
</file>

<file path=xl/worksheets/sheet14.xml><?xml version="1.0" encoding="utf-8"?>
<worksheet xmlns="http://schemas.openxmlformats.org/spreadsheetml/2006/main" xmlns:r="http://schemas.openxmlformats.org/officeDocument/2006/relationships">
  <sheetPr>
    <tabColor rgb="FF00B050"/>
  </sheetPr>
  <dimension ref="A1:J45"/>
  <sheetViews>
    <sheetView zoomScale="70" zoomScaleNormal="70" zoomScalePageLayoutView="0" workbookViewId="0" topLeftCell="A1">
      <selection activeCell="E25" sqref="E25"/>
    </sheetView>
  </sheetViews>
  <sheetFormatPr defaultColWidth="9.140625" defaultRowHeight="15"/>
  <cols>
    <col min="1" max="1" width="4.28125" style="3" customWidth="1"/>
    <col min="2" max="2" width="29.57421875" style="3" customWidth="1"/>
    <col min="3" max="3" width="3.28125" style="3" customWidth="1"/>
    <col min="4" max="4" width="14.28125" style="3" customWidth="1"/>
    <col min="5" max="5" width="22.8515625" style="3" customWidth="1"/>
    <col min="6" max="6" width="22.140625" style="3" customWidth="1"/>
    <col min="7" max="7" width="20.8515625" style="3" customWidth="1"/>
    <col min="8" max="8" width="21.57421875" style="3" customWidth="1"/>
    <col min="9" max="16384" width="9.140625" style="3" customWidth="1"/>
  </cols>
  <sheetData>
    <row r="1" spans="3:8" ht="15">
      <c r="C1" s="386" t="str">
        <f>'3. RRPK'!$D$1</f>
        <v>PEMERINTAH KABUPATEN LUMAJANG</v>
      </c>
      <c r="D1" s="386"/>
      <c r="E1" s="386"/>
      <c r="F1" s="386"/>
      <c r="G1" s="386"/>
      <c r="H1" s="386"/>
    </row>
    <row r="2" spans="3:8" ht="15">
      <c r="C2" s="386"/>
      <c r="D2" s="386"/>
      <c r="E2" s="386"/>
      <c r="F2" s="386"/>
      <c r="G2" s="386"/>
      <c r="H2" s="386"/>
    </row>
    <row r="3" spans="3:8" ht="15">
      <c r="C3" s="387" t="str">
        <f>'3. RRPK'!$D$3</f>
        <v>I N S P E K T O R A T</v>
      </c>
      <c r="D3" s="387"/>
      <c r="E3" s="387"/>
      <c r="F3" s="387"/>
      <c r="G3" s="387"/>
      <c r="H3" s="387"/>
    </row>
    <row r="4" spans="3:8" ht="15">
      <c r="C4" s="387"/>
      <c r="D4" s="387"/>
      <c r="E4" s="387"/>
      <c r="F4" s="387"/>
      <c r="G4" s="387"/>
      <c r="H4" s="387"/>
    </row>
    <row r="5" spans="3:8" ht="15.75">
      <c r="C5" s="418" t="str">
        <f>'3. RRPK'!$D$5</f>
        <v>Jl. Arif Rahman Hakim No. 1 Lumajang</v>
      </c>
      <c r="D5" s="418"/>
      <c r="E5" s="418"/>
      <c r="F5" s="418"/>
      <c r="G5" s="418"/>
      <c r="H5" s="418"/>
    </row>
    <row r="6" spans="3:8" ht="15.75">
      <c r="C6" s="419" t="str">
        <f>'3. RRPK'!$D$6</f>
        <v>Tlp. (0334) 881485; Fax. (0334) 894126</v>
      </c>
      <c r="D6" s="419"/>
      <c r="E6" s="419"/>
      <c r="F6" s="419"/>
      <c r="G6" s="419"/>
      <c r="H6" s="419"/>
    </row>
    <row r="7" spans="7:8" ht="15">
      <c r="G7" s="358"/>
      <c r="H7" s="358"/>
    </row>
    <row r="9" ht="15">
      <c r="H9" s="223" t="s">
        <v>251</v>
      </c>
    </row>
    <row r="10" ht="15">
      <c r="H10" s="223"/>
    </row>
    <row r="11" spans="1:9" ht="24.75" customHeight="1">
      <c r="A11" s="419" t="s">
        <v>252</v>
      </c>
      <c r="B11" s="419"/>
      <c r="C11" s="419"/>
      <c r="D11" s="419"/>
      <c r="E11" s="419"/>
      <c r="F11" s="419"/>
      <c r="G11" s="419"/>
      <c r="H11" s="419"/>
      <c r="I11" s="419"/>
    </row>
    <row r="12" spans="1:9" ht="12" customHeight="1">
      <c r="A12" s="1"/>
      <c r="B12" s="23"/>
      <c r="C12" s="23"/>
      <c r="D12" s="23"/>
      <c r="E12" s="221"/>
      <c r="F12" s="23"/>
      <c r="G12" s="23"/>
      <c r="H12" s="23"/>
      <c r="I12" s="23"/>
    </row>
    <row r="13" spans="1:10" ht="16.5" customHeight="1">
      <c r="A13" s="514" t="s">
        <v>11</v>
      </c>
      <c r="B13" s="514"/>
      <c r="C13" s="20" t="s">
        <v>20</v>
      </c>
      <c r="D13" s="415"/>
      <c r="E13" s="415"/>
      <c r="F13" s="415"/>
      <c r="G13" s="19"/>
      <c r="H13" s="21"/>
      <c r="I13" s="131"/>
      <c r="J13" s="131"/>
    </row>
    <row r="14" spans="1:10" ht="16.5" customHeight="1">
      <c r="A14" s="514" t="s">
        <v>10</v>
      </c>
      <c r="B14" s="514"/>
      <c r="C14" s="20" t="s">
        <v>20</v>
      </c>
      <c r="D14" s="415"/>
      <c r="E14" s="415"/>
      <c r="F14" s="415"/>
      <c r="G14" s="19"/>
      <c r="H14" s="21"/>
      <c r="I14" s="362"/>
      <c r="J14" s="362"/>
    </row>
    <row r="15" spans="1:10" ht="16.5" customHeight="1">
      <c r="A15" s="514" t="s">
        <v>12</v>
      </c>
      <c r="B15" s="514"/>
      <c r="C15" s="20" t="s">
        <v>20</v>
      </c>
      <c r="D15" s="415"/>
      <c r="E15" s="415"/>
      <c r="F15" s="415"/>
      <c r="G15" s="19"/>
      <c r="H15" s="21"/>
      <c r="I15" s="513"/>
      <c r="J15" s="362"/>
    </row>
    <row r="16" spans="1:10" ht="16.5" customHeight="1">
      <c r="A16" s="514" t="s">
        <v>13</v>
      </c>
      <c r="B16" s="514"/>
      <c r="C16" s="20" t="s">
        <v>20</v>
      </c>
      <c r="D16" s="415"/>
      <c r="E16" s="415"/>
      <c r="F16" s="415"/>
      <c r="G16" s="19"/>
      <c r="H16" s="21"/>
      <c r="I16" s="362"/>
      <c r="J16" s="362"/>
    </row>
    <row r="17" spans="1:10" ht="16.5" customHeight="1">
      <c r="A17" s="512" t="s">
        <v>14</v>
      </c>
      <c r="B17" s="512"/>
      <c r="C17" s="20" t="s">
        <v>20</v>
      </c>
      <c r="D17" s="376"/>
      <c r="E17" s="376"/>
      <c r="F17" s="376"/>
      <c r="G17" s="19"/>
      <c r="H17" s="21"/>
      <c r="I17" s="513"/>
      <c r="J17" s="362"/>
    </row>
    <row r="18" spans="1:6" ht="16.5" customHeight="1">
      <c r="A18" s="222"/>
      <c r="B18" s="36"/>
      <c r="D18" s="376"/>
      <c r="E18" s="376"/>
      <c r="F18" s="376"/>
    </row>
    <row r="19" ht="7.5" customHeight="1"/>
    <row r="20" spans="1:8" ht="44.25" customHeight="1">
      <c r="A20" s="416" t="s">
        <v>0</v>
      </c>
      <c r="B20" s="416" t="s">
        <v>253</v>
      </c>
      <c r="C20" s="416"/>
      <c r="D20" s="416"/>
      <c r="E20" s="416"/>
      <c r="F20" s="416"/>
      <c r="G20" s="416"/>
      <c r="H20" s="416" t="s">
        <v>9</v>
      </c>
    </row>
    <row r="21" spans="1:8" ht="15.75">
      <c r="A21" s="416"/>
      <c r="B21" s="417" t="s">
        <v>27</v>
      </c>
      <c r="C21" s="417"/>
      <c r="D21" s="417"/>
      <c r="E21" s="417" t="s">
        <v>30</v>
      </c>
      <c r="F21" s="417"/>
      <c r="G21" s="417"/>
      <c r="H21" s="416"/>
    </row>
    <row r="22" spans="1:8" ht="31.5">
      <c r="A22" s="416"/>
      <c r="B22" s="423" t="s">
        <v>23</v>
      </c>
      <c r="C22" s="423"/>
      <c r="D22" s="225" t="s">
        <v>24</v>
      </c>
      <c r="E22" s="224" t="s">
        <v>28</v>
      </c>
      <c r="F22" s="224" t="s">
        <v>29</v>
      </c>
      <c r="G22" s="225" t="s">
        <v>97</v>
      </c>
      <c r="H22" s="416"/>
    </row>
    <row r="23" spans="1:8" ht="16.5">
      <c r="A23" s="53">
        <v>1</v>
      </c>
      <c r="B23" s="424">
        <v>2</v>
      </c>
      <c r="C23" s="424"/>
      <c r="D23" s="53">
        <v>3</v>
      </c>
      <c r="E23" s="53">
        <v>4</v>
      </c>
      <c r="F23" s="53">
        <v>5</v>
      </c>
      <c r="G23" s="61">
        <v>6</v>
      </c>
      <c r="H23" s="26">
        <v>7</v>
      </c>
    </row>
    <row r="24" spans="1:8" ht="20.25" customHeight="1">
      <c r="A24" s="408">
        <v>1</v>
      </c>
      <c r="B24" s="407"/>
      <c r="C24" s="407"/>
      <c r="D24" s="55"/>
      <c r="E24" s="43"/>
      <c r="F24" s="56"/>
      <c r="G24" s="62"/>
      <c r="H24" s="412" t="str">
        <f>'2. RPK'!F23</f>
        <v>Pembangunan Jaringan Air Bersih XXXXXX</v>
      </c>
    </row>
    <row r="25" spans="1:8" ht="15">
      <c r="A25" s="409"/>
      <c r="B25" s="407"/>
      <c r="C25" s="407"/>
      <c r="D25" s="55"/>
      <c r="E25" s="43"/>
      <c r="F25" s="56"/>
      <c r="G25" s="62"/>
      <c r="H25" s="413"/>
    </row>
    <row r="26" spans="1:8" ht="15">
      <c r="A26" s="409"/>
      <c r="B26" s="407"/>
      <c r="C26" s="407"/>
      <c r="D26" s="55"/>
      <c r="E26" s="43"/>
      <c r="F26" s="56"/>
      <c r="G26" s="62"/>
      <c r="H26" s="413"/>
    </row>
    <row r="27" spans="1:8" ht="15">
      <c r="A27" s="409"/>
      <c r="B27" s="407"/>
      <c r="C27" s="407"/>
      <c r="D27" s="55"/>
      <c r="E27" s="43"/>
      <c r="F27" s="56"/>
      <c r="G27" s="62"/>
      <c r="H27" s="413"/>
    </row>
    <row r="28" spans="1:8" ht="15">
      <c r="A28" s="410"/>
      <c r="B28" s="405" t="s">
        <v>97</v>
      </c>
      <c r="C28" s="406"/>
      <c r="D28" s="59"/>
      <c r="E28" s="60">
        <f>SUM(E24:E27)</f>
        <v>0</v>
      </c>
      <c r="F28" s="60">
        <f>SUM(F24:F27)</f>
        <v>0</v>
      </c>
      <c r="G28" s="63">
        <f>SUM(G24:G27)</f>
        <v>0</v>
      </c>
      <c r="H28" s="414"/>
    </row>
    <row r="29" spans="1:8" ht="15" customHeight="1">
      <c r="A29" s="408">
        <v>2</v>
      </c>
      <c r="B29" s="407"/>
      <c r="C29" s="407"/>
      <c r="D29" s="55"/>
      <c r="E29" s="43"/>
      <c r="F29" s="56"/>
      <c r="G29" s="62"/>
      <c r="H29" s="412" t="str">
        <f>'2. RPK'!F28</f>
        <v>Pembangunan Jaringan Air Bersih XXXXXX</v>
      </c>
    </row>
    <row r="30" spans="1:8" ht="15">
      <c r="A30" s="409"/>
      <c r="B30" s="411"/>
      <c r="C30" s="411"/>
      <c r="D30" s="55"/>
      <c r="E30" s="43"/>
      <c r="F30" s="56"/>
      <c r="G30" s="62"/>
      <c r="H30" s="413"/>
    </row>
    <row r="31" spans="1:8" ht="15">
      <c r="A31" s="409"/>
      <c r="B31" s="411"/>
      <c r="C31" s="411"/>
      <c r="D31" s="55"/>
      <c r="E31" s="43"/>
      <c r="F31" s="56"/>
      <c r="G31" s="62"/>
      <c r="H31" s="413"/>
    </row>
    <row r="32" spans="1:8" ht="15">
      <c r="A32" s="409"/>
      <c r="B32" s="411"/>
      <c r="C32" s="411"/>
      <c r="D32" s="55"/>
      <c r="E32" s="43"/>
      <c r="F32" s="56"/>
      <c r="G32" s="62"/>
      <c r="H32" s="413"/>
    </row>
    <row r="33" spans="1:8" ht="15">
      <c r="A33" s="410"/>
      <c r="B33" s="57" t="s">
        <v>97</v>
      </c>
      <c r="C33" s="58"/>
      <c r="D33" s="59"/>
      <c r="E33" s="60">
        <f>SUM(E29:E32)</f>
        <v>0</v>
      </c>
      <c r="F33" s="65"/>
      <c r="G33" s="60">
        <f>SUM(G29:G32)</f>
        <v>0</v>
      </c>
      <c r="H33" s="414"/>
    </row>
    <row r="34" spans="1:8" ht="15.75">
      <c r="A34" s="12"/>
      <c r="B34" s="421" t="s">
        <v>74</v>
      </c>
      <c r="C34" s="422"/>
      <c r="D34" s="28"/>
      <c r="E34" s="29">
        <f>SUM(E33+E28)</f>
        <v>0</v>
      </c>
      <c r="F34" s="29">
        <f>SUM(F33+F28)</f>
        <v>0</v>
      </c>
      <c r="G34" s="29">
        <f>SUM(G33+G28)</f>
        <v>0</v>
      </c>
      <c r="H34" s="30"/>
    </row>
    <row r="37" spans="6:8" ht="15">
      <c r="F37" s="509" t="s">
        <v>136</v>
      </c>
      <c r="G37" s="509"/>
      <c r="H37" s="509"/>
    </row>
    <row r="38" spans="6:8" ht="15">
      <c r="F38" s="509" t="s">
        <v>238</v>
      </c>
      <c r="G38" s="509"/>
      <c r="H38" s="509"/>
    </row>
    <row r="39" spans="6:8" ht="15">
      <c r="F39" s="509" t="s">
        <v>239</v>
      </c>
      <c r="G39" s="509"/>
      <c r="H39" s="509"/>
    </row>
    <row r="40" spans="6:8" ht="15">
      <c r="F40" s="165"/>
      <c r="G40" s="165"/>
      <c r="H40" s="165"/>
    </row>
    <row r="41" spans="6:8" ht="15">
      <c r="F41" s="165"/>
      <c r="G41" s="165"/>
      <c r="H41" s="165"/>
    </row>
    <row r="42" spans="6:8" ht="15">
      <c r="F42" s="165"/>
      <c r="G42" s="165"/>
      <c r="H42" s="165"/>
    </row>
    <row r="43" spans="6:8" ht="15">
      <c r="F43" s="510" t="s">
        <v>244</v>
      </c>
      <c r="G43" s="510"/>
      <c r="H43" s="510"/>
    </row>
    <row r="44" spans="6:8" ht="15">
      <c r="F44" s="511" t="s">
        <v>245</v>
      </c>
      <c r="G44" s="511"/>
      <c r="H44" s="511"/>
    </row>
    <row r="45" spans="6:8" ht="15">
      <c r="F45" s="165"/>
      <c r="G45" s="165"/>
      <c r="H45" s="165"/>
    </row>
  </sheetData>
  <sheetProtection/>
  <mergeCells count="46">
    <mergeCell ref="B34:C34"/>
    <mergeCell ref="F37:H37"/>
    <mergeCell ref="F38:H38"/>
    <mergeCell ref="F39:H39"/>
    <mergeCell ref="F43:H43"/>
    <mergeCell ref="F44:H44"/>
    <mergeCell ref="A29:A33"/>
    <mergeCell ref="B29:C29"/>
    <mergeCell ref="H29:H33"/>
    <mergeCell ref="B30:C30"/>
    <mergeCell ref="B31:C31"/>
    <mergeCell ref="B32:C32"/>
    <mergeCell ref="B23:C23"/>
    <mergeCell ref="A24:A28"/>
    <mergeCell ref="B24:C24"/>
    <mergeCell ref="H24:H28"/>
    <mergeCell ref="B25:C25"/>
    <mergeCell ref="B26:C26"/>
    <mergeCell ref="B27:C27"/>
    <mergeCell ref="B28:C28"/>
    <mergeCell ref="A20:A22"/>
    <mergeCell ref="B20:G20"/>
    <mergeCell ref="H20:H22"/>
    <mergeCell ref="B21:D21"/>
    <mergeCell ref="E21:G21"/>
    <mergeCell ref="B22:C22"/>
    <mergeCell ref="A16:B16"/>
    <mergeCell ref="D16:F16"/>
    <mergeCell ref="I16:J16"/>
    <mergeCell ref="A17:B17"/>
    <mergeCell ref="D17:F18"/>
    <mergeCell ref="I17:J17"/>
    <mergeCell ref="A13:B13"/>
    <mergeCell ref="D13:F13"/>
    <mergeCell ref="A14:B14"/>
    <mergeCell ref="D14:F14"/>
    <mergeCell ref="I14:J14"/>
    <mergeCell ref="A15:B15"/>
    <mergeCell ref="D15:F15"/>
    <mergeCell ref="I15:J15"/>
    <mergeCell ref="C1:H2"/>
    <mergeCell ref="C3:H4"/>
    <mergeCell ref="C5:H5"/>
    <mergeCell ref="C6:H6"/>
    <mergeCell ref="G7:H7"/>
    <mergeCell ref="A11:I11"/>
  </mergeCells>
  <printOptions/>
  <pageMargins left="0.5118110236220472" right="0.2362204724409449" top="0.5118110236220472" bottom="0.5118110236220472" header="0.31496062992125984" footer="0.31496062992125984"/>
  <pageSetup orientation="landscape" paperSize="9" scale="85" r:id="rId2"/>
  <drawing r:id="rId1"/>
</worksheet>
</file>

<file path=xl/worksheets/sheet15.xml><?xml version="1.0" encoding="utf-8"?>
<worksheet xmlns="http://schemas.openxmlformats.org/spreadsheetml/2006/main" xmlns:r="http://schemas.openxmlformats.org/officeDocument/2006/relationships">
  <sheetPr>
    <tabColor rgb="FF00B050"/>
  </sheetPr>
  <dimension ref="A1:L41"/>
  <sheetViews>
    <sheetView zoomScale="110" zoomScaleNormal="110" zoomScalePageLayoutView="0" workbookViewId="0" topLeftCell="A7">
      <selection activeCell="H34" sqref="H34:J42"/>
    </sheetView>
  </sheetViews>
  <sheetFormatPr defaultColWidth="9.140625" defaultRowHeight="15"/>
  <cols>
    <col min="1" max="1" width="5.7109375" style="1" customWidth="1"/>
    <col min="2" max="2" width="19.421875" style="1" customWidth="1"/>
    <col min="3" max="3" width="3.8515625" style="1" customWidth="1"/>
    <col min="4" max="4" width="12.57421875" style="1" customWidth="1"/>
    <col min="5" max="5" width="29.28125" style="1" customWidth="1"/>
    <col min="6" max="6" width="18.8515625" style="1" customWidth="1"/>
    <col min="7" max="7" width="12.421875" style="1" customWidth="1"/>
    <col min="8" max="8" width="17.28125" style="1" customWidth="1"/>
    <col min="9" max="9" width="3.28125" style="1" customWidth="1"/>
    <col min="10" max="10" width="8.7109375" style="1" customWidth="1"/>
    <col min="11" max="11" width="15.57421875" style="1" customWidth="1"/>
    <col min="12" max="16384" width="9.140625" style="1" customWidth="1"/>
  </cols>
  <sheetData>
    <row r="1" spans="4:11" ht="9.75" customHeight="1">
      <c r="D1" s="442" t="str">
        <f>'4.1 Daftar SP2D'!$C$1</f>
        <v>PEMERINTAH KABUPATEN LUMAJANG</v>
      </c>
      <c r="E1" s="442"/>
      <c r="F1" s="442"/>
      <c r="G1" s="442"/>
      <c r="H1" s="442"/>
      <c r="I1" s="442"/>
      <c r="J1" s="442"/>
      <c r="K1" s="442"/>
    </row>
    <row r="2" spans="4:11" ht="7.5" customHeight="1">
      <c r="D2" s="442"/>
      <c r="E2" s="442"/>
      <c r="F2" s="442"/>
      <c r="G2" s="442"/>
      <c r="H2" s="442"/>
      <c r="I2" s="442"/>
      <c r="J2" s="442"/>
      <c r="K2" s="442"/>
    </row>
    <row r="3" spans="4:11" ht="15">
      <c r="D3" s="443" t="str">
        <f>'4.1 Daftar SP2D'!$C$3</f>
        <v>I N S P E K T O R A T</v>
      </c>
      <c r="E3" s="443"/>
      <c r="F3" s="443"/>
      <c r="G3" s="443"/>
      <c r="H3" s="443"/>
      <c r="I3" s="443"/>
      <c r="J3" s="443"/>
      <c r="K3" s="443"/>
    </row>
    <row r="4" spans="4:11" ht="15">
      <c r="D4" s="443"/>
      <c r="E4" s="443"/>
      <c r="F4" s="443"/>
      <c r="G4" s="443"/>
      <c r="H4" s="443"/>
      <c r="I4" s="443"/>
      <c r="J4" s="443"/>
      <c r="K4" s="443"/>
    </row>
    <row r="5" spans="4:11" ht="15.75">
      <c r="D5" s="444" t="str">
        <f>'4.1 Daftar SP2D'!$C$5</f>
        <v>Jl. Arif Rahman Hakim No. 1 Lumajang</v>
      </c>
      <c r="E5" s="444"/>
      <c r="F5" s="444"/>
      <c r="G5" s="444"/>
      <c r="H5" s="444"/>
      <c r="I5" s="444"/>
      <c r="J5" s="444"/>
      <c r="K5" s="444"/>
    </row>
    <row r="6" spans="4:11" ht="15.75">
      <c r="D6" s="445" t="str">
        <f>'4.1 Daftar SP2D'!$C$6</f>
        <v>Tlp. (0334) 881485; Fax. (0334) 894126</v>
      </c>
      <c r="E6" s="445"/>
      <c r="F6" s="445"/>
      <c r="G6" s="445"/>
      <c r="H6" s="445"/>
      <c r="I6" s="445"/>
      <c r="J6" s="445"/>
      <c r="K6" s="445"/>
    </row>
    <row r="7" ht="9.75" customHeight="1"/>
    <row r="8" ht="10.5" customHeight="1"/>
    <row r="9" ht="18" customHeight="1">
      <c r="K9" s="1" t="s">
        <v>246</v>
      </c>
    </row>
    <row r="10" spans="1:11" ht="15" customHeight="1">
      <c r="A10" s="441" t="s">
        <v>48</v>
      </c>
      <c r="B10" s="441"/>
      <c r="C10" s="441"/>
      <c r="D10" s="441"/>
      <c r="E10" s="441"/>
      <c r="F10" s="441"/>
      <c r="G10" s="441"/>
      <c r="H10" s="441"/>
      <c r="I10" s="441"/>
      <c r="J10" s="441"/>
      <c r="K10" s="441"/>
    </row>
    <row r="11" spans="1:11" ht="15" customHeight="1">
      <c r="A11" s="441" t="s">
        <v>109</v>
      </c>
      <c r="B11" s="441"/>
      <c r="C11" s="441"/>
      <c r="D11" s="441"/>
      <c r="E11" s="441"/>
      <c r="F11" s="441"/>
      <c r="G11" s="441"/>
      <c r="H11" s="441"/>
      <c r="I11" s="441"/>
      <c r="J11" s="441"/>
      <c r="K11" s="441"/>
    </row>
    <row r="12" spans="1:11" ht="15" customHeight="1">
      <c r="A12" s="441" t="s">
        <v>108</v>
      </c>
      <c r="B12" s="441"/>
      <c r="C12" s="441"/>
      <c r="D12" s="441"/>
      <c r="E12" s="441"/>
      <c r="F12" s="441"/>
      <c r="G12" s="441"/>
      <c r="H12" s="441"/>
      <c r="I12" s="441"/>
      <c r="J12" s="441"/>
      <c r="K12" s="441"/>
    </row>
    <row r="13" spans="1:11" ht="15" customHeight="1">
      <c r="A13" s="218"/>
      <c r="B13" s="218"/>
      <c r="C13" s="218"/>
      <c r="D13" s="218"/>
      <c r="E13" s="218"/>
      <c r="F13" s="218"/>
      <c r="G13" s="218"/>
      <c r="H13" s="218"/>
      <c r="I13" s="218"/>
      <c r="J13" s="218"/>
      <c r="K13" s="218"/>
    </row>
    <row r="14" spans="1:11" ht="15" customHeight="1">
      <c r="A14" s="441" t="s">
        <v>107</v>
      </c>
      <c r="B14" s="441"/>
      <c r="C14" s="441"/>
      <c r="D14" s="441"/>
      <c r="E14" s="441"/>
      <c r="F14" s="441"/>
      <c r="G14" s="441"/>
      <c r="H14" s="441"/>
      <c r="I14" s="441"/>
      <c r="J14" s="441"/>
      <c r="K14" s="441"/>
    </row>
    <row r="15" ht="7.5" customHeight="1"/>
    <row r="16" ht="7.5" customHeight="1"/>
    <row r="17" spans="1:11" ht="15.75">
      <c r="A17" s="16" t="str">
        <f>'4.1 Daftar SP2D'!$A$11</f>
        <v>Nama Pemda</v>
      </c>
      <c r="B17" s="16"/>
      <c r="C17" s="216" t="s">
        <v>20</v>
      </c>
      <c r="D17" s="440" t="str">
        <f>'4.1 Daftar SP2D'!D11</f>
        <v>PEMERINTAH KABUPATEN LUMAJANG</v>
      </c>
      <c r="E17" s="440"/>
      <c r="F17" s="440"/>
      <c r="G17" s="440"/>
      <c r="H17" s="16"/>
      <c r="I17" s="216"/>
      <c r="J17" s="440"/>
      <c r="K17" s="440"/>
    </row>
    <row r="18" spans="1:11" ht="8.25" customHeight="1">
      <c r="A18" s="16"/>
      <c r="B18" s="16"/>
      <c r="C18" s="216"/>
      <c r="D18" s="217"/>
      <c r="E18" s="217"/>
      <c r="F18" s="217"/>
      <c r="G18" s="217"/>
      <c r="H18" s="16"/>
      <c r="I18" s="216"/>
      <c r="J18" s="217"/>
      <c r="K18" s="217"/>
    </row>
    <row r="19" spans="1:11" ht="15.75">
      <c r="A19" s="16" t="str">
        <f>'4.1 Daftar SP2D'!$A$13</f>
        <v>OPD pelaksana</v>
      </c>
      <c r="B19" s="16"/>
      <c r="C19" s="216" t="s">
        <v>20</v>
      </c>
      <c r="D19" s="440">
        <f>'4.1 Daftar SP2D'!D13</f>
        <v>0</v>
      </c>
      <c r="E19" s="440"/>
      <c r="F19" s="440"/>
      <c r="G19" s="440"/>
      <c r="H19" s="16"/>
      <c r="I19" s="216"/>
      <c r="J19" s="440"/>
      <c r="K19" s="440"/>
    </row>
    <row r="20" spans="1:11" ht="6.75" customHeight="1">
      <c r="A20" s="16"/>
      <c r="B20" s="16"/>
      <c r="C20" s="216"/>
      <c r="D20" s="217"/>
      <c r="E20" s="217"/>
      <c r="F20" s="217"/>
      <c r="G20" s="217"/>
      <c r="H20" s="16"/>
      <c r="I20" s="216"/>
      <c r="J20" s="217"/>
      <c r="K20" s="217"/>
    </row>
    <row r="21" spans="1:11" ht="15.75">
      <c r="A21" s="16" t="str">
        <f>'4.1 Daftar SP2D'!$A$15</f>
        <v>Jenis DAK</v>
      </c>
      <c r="B21" s="16"/>
      <c r="C21" s="216" t="s">
        <v>20</v>
      </c>
      <c r="D21" s="440">
        <f>'4.1 Daftar SP2D'!D15</f>
        <v>0</v>
      </c>
      <c r="E21" s="440"/>
      <c r="F21" s="440"/>
      <c r="G21" s="440"/>
      <c r="H21" s="16"/>
      <c r="I21" s="216"/>
      <c r="J21" s="440"/>
      <c r="K21" s="440"/>
    </row>
    <row r="22" spans="1:11" ht="8.25" customHeight="1">
      <c r="A22" s="16"/>
      <c r="B22" s="16"/>
      <c r="C22" s="216"/>
      <c r="D22" s="217"/>
      <c r="E22" s="217"/>
      <c r="F22" s="217"/>
      <c r="G22" s="217"/>
      <c r="H22" s="16"/>
      <c r="I22" s="216"/>
      <c r="J22" s="217"/>
      <c r="K22" s="217"/>
    </row>
    <row r="23" spans="1:11" ht="15.75">
      <c r="A23" s="16" t="str">
        <f>'4.1 Daftar SP2D'!$A$17</f>
        <v>Nama Bidang DAK</v>
      </c>
      <c r="B23" s="16"/>
      <c r="C23" s="216" t="s">
        <v>20</v>
      </c>
      <c r="D23" s="440">
        <f>'4.1 Daftar SP2D'!D17</f>
        <v>0</v>
      </c>
      <c r="E23" s="440"/>
      <c r="F23" s="440"/>
      <c r="G23" s="440"/>
      <c r="H23" s="16"/>
      <c r="I23" s="216"/>
      <c r="J23" s="440"/>
      <c r="K23" s="440"/>
    </row>
    <row r="24" spans="1:11" ht="7.5" customHeight="1">
      <c r="A24" s="16"/>
      <c r="B24" s="16"/>
      <c r="C24" s="216"/>
      <c r="D24" s="217"/>
      <c r="E24" s="217"/>
      <c r="F24" s="217"/>
      <c r="G24" s="217"/>
      <c r="H24" s="16"/>
      <c r="I24" s="216"/>
      <c r="J24" s="217"/>
      <c r="K24" s="217"/>
    </row>
    <row r="25" spans="1:11" ht="15.75">
      <c r="A25" s="16" t="str">
        <f>'4.1 Daftar SP2D'!$A$19</f>
        <v>Nama Sub Bidang DAK</v>
      </c>
      <c r="B25" s="16"/>
      <c r="C25" s="216" t="s">
        <v>20</v>
      </c>
      <c r="D25" s="440">
        <f>'4.1 Daftar SP2D'!D19</f>
        <v>0</v>
      </c>
      <c r="E25" s="440"/>
      <c r="F25" s="440"/>
      <c r="G25" s="440"/>
      <c r="H25" s="16"/>
      <c r="I25" s="216"/>
      <c r="J25" s="440"/>
      <c r="K25" s="440"/>
    </row>
    <row r="26" spans="1:11" ht="13.5" customHeight="1">
      <c r="A26" s="16"/>
      <c r="B26" s="16"/>
      <c r="C26" s="16"/>
      <c r="D26" s="16"/>
      <c r="E26" s="16"/>
      <c r="F26" s="16"/>
      <c r="G26" s="16"/>
      <c r="H26" s="16"/>
      <c r="I26" s="16"/>
      <c r="J26" s="16"/>
      <c r="K26" s="16"/>
    </row>
    <row r="27" spans="1:11" ht="63" customHeight="1">
      <c r="A27" s="219" t="s">
        <v>0</v>
      </c>
      <c r="B27" s="434" t="s">
        <v>31</v>
      </c>
      <c r="C27" s="434"/>
      <c r="D27" s="434"/>
      <c r="E27" s="219" t="s">
        <v>1</v>
      </c>
      <c r="F27" s="219" t="s">
        <v>5</v>
      </c>
      <c r="G27" s="219" t="s">
        <v>32</v>
      </c>
      <c r="H27" s="219" t="s">
        <v>33</v>
      </c>
      <c r="I27" s="435" t="s">
        <v>34</v>
      </c>
      <c r="J27" s="436"/>
      <c r="K27" s="67" t="s">
        <v>161</v>
      </c>
    </row>
    <row r="28" spans="1:11" ht="15.75">
      <c r="A28" s="220">
        <v>1</v>
      </c>
      <c r="B28" s="437">
        <v>2</v>
      </c>
      <c r="C28" s="437"/>
      <c r="D28" s="437"/>
      <c r="E28" s="220">
        <v>3</v>
      </c>
      <c r="F28" s="220">
        <v>4</v>
      </c>
      <c r="G28" s="220">
        <v>5</v>
      </c>
      <c r="H28" s="220">
        <v>6</v>
      </c>
      <c r="I28" s="438">
        <v>7</v>
      </c>
      <c r="J28" s="439"/>
      <c r="K28" s="220">
        <v>8</v>
      </c>
    </row>
    <row r="29" spans="1:11" s="2" customFormat="1" ht="30">
      <c r="A29" s="71">
        <v>1</v>
      </c>
      <c r="B29" s="426" t="s">
        <v>175</v>
      </c>
      <c r="C29" s="427"/>
      <c r="D29" s="428"/>
      <c r="E29" s="69" t="s">
        <v>115</v>
      </c>
      <c r="F29" s="70">
        <v>530682000</v>
      </c>
      <c r="G29" s="72">
        <f>F29/F31</f>
        <v>0.542105241652093</v>
      </c>
      <c r="H29" s="70">
        <f>'[1]Capaian Fisik'!$F$26</f>
        <v>530682000</v>
      </c>
      <c r="I29" s="429">
        <v>1</v>
      </c>
      <c r="J29" s="430"/>
      <c r="K29" s="73">
        <f>G29*I29</f>
        <v>0.542105241652093</v>
      </c>
    </row>
    <row r="30" spans="1:11" s="2" customFormat="1" ht="33.75" customHeight="1">
      <c r="A30" s="71">
        <v>2</v>
      </c>
      <c r="B30" s="426" t="s">
        <v>175</v>
      </c>
      <c r="C30" s="427"/>
      <c r="D30" s="428"/>
      <c r="E30" s="69" t="s">
        <v>162</v>
      </c>
      <c r="F30" s="70">
        <v>448246000</v>
      </c>
      <c r="G30" s="72">
        <f>F30/F31</f>
        <v>0.4578947583479071</v>
      </c>
      <c r="H30" s="70">
        <f>'[1]Capaian Fisik'!$F$27</f>
        <v>448246000</v>
      </c>
      <c r="I30" s="429">
        <v>1</v>
      </c>
      <c r="J30" s="430"/>
      <c r="K30" s="73">
        <f>G30*I30</f>
        <v>0.4578947583479071</v>
      </c>
    </row>
    <row r="31" spans="1:11" s="2" customFormat="1" ht="15">
      <c r="A31" s="431" t="s">
        <v>74</v>
      </c>
      <c r="B31" s="432"/>
      <c r="C31" s="432"/>
      <c r="D31" s="432"/>
      <c r="E31" s="433"/>
      <c r="F31" s="74">
        <f>SUM(F29:F30)</f>
        <v>978928000</v>
      </c>
      <c r="G31" s="72">
        <f>SUM(G29:G30)</f>
        <v>1</v>
      </c>
      <c r="H31" s="75">
        <f>SUM(H29:H30)</f>
        <v>978928000</v>
      </c>
      <c r="I31" s="429"/>
      <c r="J31" s="430"/>
      <c r="K31" s="148">
        <f>SUM(K29:K30)</f>
        <v>1</v>
      </c>
    </row>
    <row r="32" spans="1:12" ht="15">
      <c r="A32" s="76"/>
      <c r="B32" s="76"/>
      <c r="C32" s="76"/>
      <c r="D32" s="76"/>
      <c r="E32" s="76"/>
      <c r="F32" s="76"/>
      <c r="G32" s="76"/>
      <c r="H32" s="76"/>
      <c r="I32" s="76"/>
      <c r="J32" s="76"/>
      <c r="K32" s="76"/>
      <c r="L32" s="2"/>
    </row>
    <row r="34" spans="8:10" ht="15">
      <c r="H34" s="509" t="s">
        <v>136</v>
      </c>
      <c r="I34" s="509"/>
      <c r="J34" s="509"/>
    </row>
    <row r="35" spans="8:10" ht="15">
      <c r="H35" s="509" t="s">
        <v>238</v>
      </c>
      <c r="I35" s="509"/>
      <c r="J35" s="509"/>
    </row>
    <row r="36" spans="8:10" ht="15">
      <c r="H36" s="509" t="s">
        <v>239</v>
      </c>
      <c r="I36" s="509"/>
      <c r="J36" s="509"/>
    </row>
    <row r="37" spans="8:10" ht="15">
      <c r="H37" s="165"/>
      <c r="I37" s="165"/>
      <c r="J37" s="165"/>
    </row>
    <row r="38" spans="8:10" ht="15">
      <c r="H38" s="165"/>
      <c r="I38" s="165"/>
      <c r="J38" s="165"/>
    </row>
    <row r="39" spans="8:10" ht="15">
      <c r="H39" s="165"/>
      <c r="I39" s="165"/>
      <c r="J39" s="165"/>
    </row>
    <row r="40" spans="8:10" ht="15">
      <c r="H40" s="510" t="s">
        <v>244</v>
      </c>
      <c r="I40" s="510"/>
      <c r="J40" s="510"/>
    </row>
    <row r="41" spans="8:10" ht="15">
      <c r="H41" s="511" t="s">
        <v>245</v>
      </c>
      <c r="I41" s="511"/>
      <c r="J41" s="511"/>
    </row>
  </sheetData>
  <sheetProtection/>
  <mergeCells count="33">
    <mergeCell ref="H34:J34"/>
    <mergeCell ref="H35:J35"/>
    <mergeCell ref="H36:J36"/>
    <mergeCell ref="H40:J40"/>
    <mergeCell ref="H41:J41"/>
    <mergeCell ref="B30:D30"/>
    <mergeCell ref="I30:J30"/>
    <mergeCell ref="A31:E31"/>
    <mergeCell ref="I31:J31"/>
    <mergeCell ref="B27:D27"/>
    <mergeCell ref="I27:J27"/>
    <mergeCell ref="B28:D28"/>
    <mergeCell ref="I28:J28"/>
    <mergeCell ref="B29:D29"/>
    <mergeCell ref="I29:J29"/>
    <mergeCell ref="D21:G21"/>
    <mergeCell ref="J21:K21"/>
    <mergeCell ref="D23:G23"/>
    <mergeCell ref="J23:K23"/>
    <mergeCell ref="D25:G25"/>
    <mergeCell ref="J25:K25"/>
    <mergeCell ref="A12:K12"/>
    <mergeCell ref="A14:K14"/>
    <mergeCell ref="D17:G17"/>
    <mergeCell ref="J17:K17"/>
    <mergeCell ref="D19:G19"/>
    <mergeCell ref="J19:K19"/>
    <mergeCell ref="D1:K2"/>
    <mergeCell ref="D3:K4"/>
    <mergeCell ref="D5:K5"/>
    <mergeCell ref="D6:K6"/>
    <mergeCell ref="A10:K10"/>
    <mergeCell ref="A11:K11"/>
  </mergeCells>
  <printOptions/>
  <pageMargins left="0.7086614173228347" right="0.7086614173228347" top="0.7480314960629921" bottom="0.7480314960629921" header="0.31496062992125984" footer="0.31496062992125984"/>
  <pageSetup orientation="landscape" paperSize="5" r:id="rId2"/>
  <drawing r:id="rId1"/>
</worksheet>
</file>

<file path=xl/worksheets/sheet16.xml><?xml version="1.0" encoding="utf-8"?>
<worksheet xmlns="http://schemas.openxmlformats.org/spreadsheetml/2006/main" xmlns:r="http://schemas.openxmlformats.org/officeDocument/2006/relationships">
  <sheetPr>
    <tabColor rgb="FF00B050"/>
  </sheetPr>
  <dimension ref="A1:M91"/>
  <sheetViews>
    <sheetView zoomScale="85" zoomScaleNormal="85" zoomScalePageLayoutView="0" workbookViewId="0" topLeftCell="A22">
      <selection activeCell="G28" sqref="G28"/>
    </sheetView>
  </sheetViews>
  <sheetFormatPr defaultColWidth="9.140625" defaultRowHeight="15"/>
  <cols>
    <col min="1" max="1" width="5.7109375" style="1" customWidth="1"/>
    <col min="2" max="2" width="19.421875" style="1" customWidth="1"/>
    <col min="3" max="3" width="3.8515625" style="1" customWidth="1"/>
    <col min="4" max="4" width="10.57421875" style="1" customWidth="1"/>
    <col min="5" max="5" width="26.28125" style="1" customWidth="1"/>
    <col min="6" max="7" width="18.8515625" style="1" customWidth="1"/>
    <col min="8" max="8" width="3.28125" style="1" customWidth="1"/>
    <col min="9" max="9" width="8.7109375" style="1" customWidth="1"/>
    <col min="10" max="10" width="17.57421875" style="1" customWidth="1"/>
    <col min="11" max="11" width="15.57421875" style="1" customWidth="1"/>
    <col min="12" max="12" width="26.7109375" style="1" customWidth="1"/>
    <col min="13" max="13" width="16.28125" style="1" customWidth="1"/>
    <col min="14" max="16384" width="9.140625" style="1" customWidth="1"/>
  </cols>
  <sheetData>
    <row r="1" spans="4:11" ht="9.75" customHeight="1">
      <c r="D1" s="442" t="str">
        <f>'4.1 Daftar SP2D'!$C$1</f>
        <v>PEMERINTAH KABUPATEN LUMAJANG</v>
      </c>
      <c r="E1" s="442"/>
      <c r="F1" s="442"/>
      <c r="G1" s="442"/>
      <c r="H1" s="442"/>
      <c r="I1" s="442"/>
      <c r="J1" s="442"/>
      <c r="K1" s="442"/>
    </row>
    <row r="2" spans="4:11" ht="7.5" customHeight="1">
      <c r="D2" s="442"/>
      <c r="E2" s="442"/>
      <c r="F2" s="442"/>
      <c r="G2" s="442"/>
      <c r="H2" s="442"/>
      <c r="I2" s="442"/>
      <c r="J2" s="442"/>
      <c r="K2" s="442"/>
    </row>
    <row r="3" spans="4:11" ht="15">
      <c r="D3" s="443" t="str">
        <f>'4.1 Daftar SP2D'!$C$3</f>
        <v>I N S P E K T O R A T</v>
      </c>
      <c r="E3" s="443"/>
      <c r="F3" s="443"/>
      <c r="G3" s="443"/>
      <c r="H3" s="443"/>
      <c r="I3" s="443"/>
      <c r="J3" s="443"/>
      <c r="K3" s="443"/>
    </row>
    <row r="4" spans="4:11" ht="15">
      <c r="D4" s="443"/>
      <c r="E4" s="443"/>
      <c r="F4" s="443"/>
      <c r="G4" s="443"/>
      <c r="H4" s="443"/>
      <c r="I4" s="443"/>
      <c r="J4" s="443"/>
      <c r="K4" s="443"/>
    </row>
    <row r="5" spans="4:11" ht="15.75">
      <c r="D5" s="444" t="str">
        <f>'4.1 Daftar SP2D'!$C$5</f>
        <v>Jl. Arif Rahman Hakim No. 1 Lumajang</v>
      </c>
      <c r="E5" s="444"/>
      <c r="F5" s="444"/>
      <c r="G5" s="444"/>
      <c r="H5" s="444"/>
      <c r="I5" s="444"/>
      <c r="J5" s="444"/>
      <c r="K5" s="444"/>
    </row>
    <row r="6" spans="4:11" ht="15.75">
      <c r="D6" s="445" t="str">
        <f>'4.1 Daftar SP2D'!$C$6</f>
        <v>Tlp. (0334) 881485; Fax. (0334) 894126</v>
      </c>
      <c r="E6" s="445"/>
      <c r="F6" s="445"/>
      <c r="G6" s="445"/>
      <c r="H6" s="445"/>
      <c r="I6" s="445"/>
      <c r="J6" s="445"/>
      <c r="K6" s="445"/>
    </row>
    <row r="7" ht="9.75" customHeight="1"/>
    <row r="8" ht="10.5" customHeight="1"/>
    <row r="9" ht="17.25" customHeight="1">
      <c r="K9" s="1" t="s">
        <v>563</v>
      </c>
    </row>
    <row r="10" spans="1:11" ht="15" customHeight="1">
      <c r="A10" s="441" t="s">
        <v>321</v>
      </c>
      <c r="B10" s="441"/>
      <c r="C10" s="441"/>
      <c r="D10" s="441"/>
      <c r="E10" s="441"/>
      <c r="F10" s="441"/>
      <c r="G10" s="441"/>
      <c r="H10" s="441"/>
      <c r="I10" s="441"/>
      <c r="J10" s="441"/>
      <c r="K10" s="441"/>
    </row>
    <row r="11" spans="1:11" ht="15" customHeight="1">
      <c r="A11" s="441" t="s">
        <v>109</v>
      </c>
      <c r="B11" s="441"/>
      <c r="C11" s="441"/>
      <c r="D11" s="441"/>
      <c r="E11" s="441"/>
      <c r="F11" s="441"/>
      <c r="G11" s="441"/>
      <c r="H11" s="441"/>
      <c r="I11" s="441"/>
      <c r="J11" s="441"/>
      <c r="K11" s="441"/>
    </row>
    <row r="12" spans="1:11" ht="15" customHeight="1">
      <c r="A12" s="441" t="s">
        <v>564</v>
      </c>
      <c r="B12" s="441"/>
      <c r="C12" s="441"/>
      <c r="D12" s="441"/>
      <c r="E12" s="441"/>
      <c r="F12" s="441"/>
      <c r="G12" s="441"/>
      <c r="H12" s="441"/>
      <c r="I12" s="441"/>
      <c r="J12" s="441"/>
      <c r="K12" s="441"/>
    </row>
    <row r="13" spans="1:11" ht="15" customHeight="1">
      <c r="A13" s="341"/>
      <c r="B13" s="341"/>
      <c r="C13" s="341"/>
      <c r="D13" s="341"/>
      <c r="E13" s="341"/>
      <c r="F13" s="341"/>
      <c r="G13" s="348"/>
      <c r="H13" s="341"/>
      <c r="I13" s="341"/>
      <c r="J13" s="341"/>
      <c r="K13" s="341"/>
    </row>
    <row r="14" spans="1:11" ht="15" customHeight="1">
      <c r="A14" s="441" t="s">
        <v>107</v>
      </c>
      <c r="B14" s="441"/>
      <c r="C14" s="441"/>
      <c r="D14" s="441"/>
      <c r="E14" s="441"/>
      <c r="F14" s="441"/>
      <c r="G14" s="441"/>
      <c r="H14" s="441"/>
      <c r="I14" s="441"/>
      <c r="J14" s="441"/>
      <c r="K14" s="441"/>
    </row>
    <row r="15" ht="7.5" customHeight="1"/>
    <row r="16" ht="7.5" customHeight="1"/>
    <row r="17" spans="1:11" ht="15.75">
      <c r="A17" s="16" t="str">
        <f>'4.1 Daftar SP2D'!$A$11</f>
        <v>Nama Pemda</v>
      </c>
      <c r="B17" s="16"/>
      <c r="C17" s="340" t="s">
        <v>20</v>
      </c>
      <c r="D17" s="440" t="str">
        <f>'4.1 Daftar SP2D'!D11</f>
        <v>PEMERINTAH KABUPATEN LUMAJANG</v>
      </c>
      <c r="E17" s="440"/>
      <c r="F17" s="440"/>
      <c r="G17" s="347"/>
      <c r="H17" s="340"/>
      <c r="I17" s="263"/>
      <c r="J17" s="16"/>
      <c r="K17" s="340"/>
    </row>
    <row r="18" spans="1:11" ht="8.25" customHeight="1">
      <c r="A18" s="16"/>
      <c r="B18" s="16"/>
      <c r="C18" s="340"/>
      <c r="D18" s="342"/>
      <c r="E18" s="342"/>
      <c r="F18" s="342"/>
      <c r="G18" s="347"/>
      <c r="H18" s="340"/>
      <c r="I18" s="342"/>
      <c r="J18" s="16"/>
      <c r="K18" s="340"/>
    </row>
    <row r="19" spans="1:11" ht="15.75">
      <c r="A19" s="16" t="str">
        <f>'4.1 Daftar SP2D'!$A$13</f>
        <v>OPD pelaksana</v>
      </c>
      <c r="B19" s="16"/>
      <c r="C19" s="340" t="s">
        <v>20</v>
      </c>
      <c r="D19" s="440">
        <f>'4.1 Daftar SP2D'!D13</f>
        <v>0</v>
      </c>
      <c r="E19" s="440"/>
      <c r="F19" s="440"/>
      <c r="G19" s="347"/>
      <c r="H19" s="340"/>
      <c r="I19" s="263"/>
      <c r="J19" s="16"/>
      <c r="K19" s="340"/>
    </row>
    <row r="20" spans="1:11" ht="6.75" customHeight="1">
      <c r="A20" s="16"/>
      <c r="B20" s="16"/>
      <c r="C20" s="340"/>
      <c r="D20" s="342"/>
      <c r="E20" s="342"/>
      <c r="F20" s="342"/>
      <c r="G20" s="347"/>
      <c r="H20" s="340"/>
      <c r="I20" s="342"/>
      <c r="J20" s="16"/>
      <c r="K20" s="340"/>
    </row>
    <row r="21" spans="1:11" ht="15.75">
      <c r="A21" s="16" t="str">
        <f>'4.1 Daftar SP2D'!$A$15</f>
        <v>Jenis DAK</v>
      </c>
      <c r="B21" s="16"/>
      <c r="C21" s="340" t="s">
        <v>20</v>
      </c>
      <c r="D21" s="440">
        <f>'4.1 Daftar SP2D'!D15</f>
        <v>0</v>
      </c>
      <c r="E21" s="440"/>
      <c r="F21" s="440"/>
      <c r="G21" s="347"/>
      <c r="H21" s="340"/>
      <c r="I21" s="263"/>
      <c r="J21" s="16"/>
      <c r="K21" s="340"/>
    </row>
    <row r="22" spans="1:11" ht="8.25" customHeight="1">
      <c r="A22" s="16"/>
      <c r="B22" s="16"/>
      <c r="C22" s="340"/>
      <c r="D22" s="342"/>
      <c r="E22" s="342"/>
      <c r="F22" s="342"/>
      <c r="G22" s="347"/>
      <c r="H22" s="340"/>
      <c r="I22" s="342"/>
      <c r="J22" s="16"/>
      <c r="K22" s="340"/>
    </row>
    <row r="23" spans="1:11" ht="15.75">
      <c r="A23" s="16" t="str">
        <f>'4.1 Daftar SP2D'!$A$17</f>
        <v>Nama Bidang DAK</v>
      </c>
      <c r="B23" s="16"/>
      <c r="C23" s="340" t="s">
        <v>20</v>
      </c>
      <c r="D23" s="440">
        <f>'4.1 Daftar SP2D'!D17</f>
        <v>0</v>
      </c>
      <c r="E23" s="440"/>
      <c r="F23" s="440"/>
      <c r="G23" s="347"/>
      <c r="H23" s="340"/>
      <c r="I23" s="263"/>
      <c r="J23" s="16"/>
      <c r="K23" s="340"/>
    </row>
    <row r="24" spans="1:11" ht="7.5" customHeight="1">
      <c r="A24" s="16"/>
      <c r="B24" s="16"/>
      <c r="C24" s="340"/>
      <c r="D24" s="342"/>
      <c r="E24" s="342"/>
      <c r="F24" s="342"/>
      <c r="G24" s="347"/>
      <c r="H24" s="340"/>
      <c r="I24" s="342"/>
      <c r="J24" s="16"/>
      <c r="K24" s="340"/>
    </row>
    <row r="25" spans="1:11" ht="15.75">
      <c r="A25" s="16" t="str">
        <f>'4.1 Daftar SP2D'!$A$19</f>
        <v>Nama Sub Bidang DAK</v>
      </c>
      <c r="B25" s="16"/>
      <c r="C25" s="340" t="s">
        <v>20</v>
      </c>
      <c r="D25" s="440">
        <f>'4.1 Daftar SP2D'!D19</f>
        <v>0</v>
      </c>
      <c r="E25" s="440"/>
      <c r="F25" s="440"/>
      <c r="G25" s="347"/>
      <c r="H25" s="340"/>
      <c r="I25" s="263"/>
      <c r="J25" s="16"/>
      <c r="K25" s="340"/>
    </row>
    <row r="26" spans="1:11" ht="13.5" customHeight="1">
      <c r="A26" s="16"/>
      <c r="B26" s="16"/>
      <c r="C26" s="16"/>
      <c r="D26" s="16"/>
      <c r="E26" s="16"/>
      <c r="F26" s="16"/>
      <c r="G26" s="16"/>
      <c r="H26" s="16"/>
      <c r="I26" s="16"/>
      <c r="J26" s="16"/>
      <c r="K26" s="16"/>
    </row>
    <row r="27" spans="1:13" ht="63" customHeight="1">
      <c r="A27" s="343" t="s">
        <v>323</v>
      </c>
      <c r="B27" s="434" t="s">
        <v>31</v>
      </c>
      <c r="C27" s="434"/>
      <c r="D27" s="434"/>
      <c r="E27" s="343" t="s">
        <v>1</v>
      </c>
      <c r="F27" s="343" t="s">
        <v>5</v>
      </c>
      <c r="G27" s="352" t="s">
        <v>565</v>
      </c>
      <c r="H27" s="435" t="s">
        <v>34</v>
      </c>
      <c r="I27" s="436"/>
      <c r="J27" s="345" t="s">
        <v>319</v>
      </c>
      <c r="K27" s="343" t="s">
        <v>320</v>
      </c>
      <c r="L27" s="343" t="s">
        <v>322</v>
      </c>
      <c r="M27" s="343" t="s">
        <v>324</v>
      </c>
    </row>
    <row r="28" spans="1:13" ht="15.75">
      <c r="A28" s="344">
        <v>1</v>
      </c>
      <c r="B28" s="437">
        <v>2</v>
      </c>
      <c r="C28" s="437"/>
      <c r="D28" s="437"/>
      <c r="E28" s="344">
        <v>3</v>
      </c>
      <c r="F28" s="344">
        <v>4</v>
      </c>
      <c r="G28" s="351">
        <v>4</v>
      </c>
      <c r="H28" s="438">
        <v>5</v>
      </c>
      <c r="I28" s="439"/>
      <c r="J28" s="346">
        <v>6</v>
      </c>
      <c r="K28" s="344">
        <v>7</v>
      </c>
      <c r="L28" s="344">
        <v>8</v>
      </c>
      <c r="M28" s="344">
        <v>8</v>
      </c>
    </row>
    <row r="29" spans="1:13" s="2" customFormat="1" ht="75" customHeight="1">
      <c r="A29" s="71">
        <v>1</v>
      </c>
      <c r="B29" s="426" t="s">
        <v>175</v>
      </c>
      <c r="C29" s="427"/>
      <c r="D29" s="428"/>
      <c r="E29" s="69" t="s">
        <v>115</v>
      </c>
      <c r="F29" s="70">
        <v>530682000</v>
      </c>
      <c r="G29" s="70">
        <v>530682000</v>
      </c>
      <c r="H29" s="429">
        <v>1</v>
      </c>
      <c r="I29" s="430"/>
      <c r="J29" s="314" t="s">
        <v>517</v>
      </c>
      <c r="K29" s="73"/>
      <c r="L29" s="73"/>
      <c r="M29" s="73"/>
    </row>
    <row r="30" spans="1:13" s="2" customFormat="1" ht="92.25" customHeight="1">
      <c r="A30" s="71">
        <v>2</v>
      </c>
      <c r="B30" s="426" t="s">
        <v>175</v>
      </c>
      <c r="C30" s="427"/>
      <c r="D30" s="428"/>
      <c r="E30" s="69" t="s">
        <v>162</v>
      </c>
      <c r="F30" s="70">
        <v>448246000</v>
      </c>
      <c r="G30" s="70">
        <v>448246000</v>
      </c>
      <c r="H30" s="429">
        <v>1</v>
      </c>
      <c r="I30" s="430"/>
      <c r="J30" s="243"/>
      <c r="K30" s="73"/>
      <c r="L30" s="73"/>
      <c r="M30" s="73"/>
    </row>
    <row r="31" spans="1:13" s="2" customFormat="1" ht="15">
      <c r="A31" s="431" t="s">
        <v>74</v>
      </c>
      <c r="B31" s="432"/>
      <c r="C31" s="432"/>
      <c r="D31" s="432"/>
      <c r="E31" s="433"/>
      <c r="F31" s="74">
        <f>SUM(F29:F30)</f>
        <v>978928000</v>
      </c>
      <c r="G31" s="74">
        <f>SUM(G29:G30)</f>
        <v>978928000</v>
      </c>
      <c r="H31" s="429"/>
      <c r="I31" s="430"/>
      <c r="J31" s="262"/>
      <c r="K31" s="148"/>
      <c r="L31" s="148"/>
      <c r="M31" s="148"/>
    </row>
    <row r="32" spans="6:11" ht="15">
      <c r="F32" s="150">
        <f>SUM(F31:F31)</f>
        <v>978928000</v>
      </c>
      <c r="G32" s="150"/>
      <c r="K32" s="151"/>
    </row>
    <row r="33" ht="15">
      <c r="K33" s="151"/>
    </row>
    <row r="34" spans="1:12" ht="15">
      <c r="A34" s="161"/>
      <c r="B34" s="3"/>
      <c r="J34" s="509" t="s">
        <v>136</v>
      </c>
      <c r="K34" s="509"/>
      <c r="L34" s="509"/>
    </row>
    <row r="35" spans="1:12" ht="15">
      <c r="A35" s="3"/>
      <c r="B35" s="3"/>
      <c r="J35" s="509" t="s">
        <v>238</v>
      </c>
      <c r="K35" s="509"/>
      <c r="L35" s="509"/>
    </row>
    <row r="36" spans="1:12" ht="15">
      <c r="A36" s="3"/>
      <c r="B36" s="3"/>
      <c r="J36" s="509" t="s">
        <v>239</v>
      </c>
      <c r="K36" s="509"/>
      <c r="L36" s="509"/>
    </row>
    <row r="37" spans="10:12" ht="15">
      <c r="J37" s="165"/>
      <c r="K37" s="165"/>
      <c r="L37" s="165"/>
    </row>
    <row r="38" spans="1:12" ht="15">
      <c r="A38" s="161"/>
      <c r="B38" s="3"/>
      <c r="J38" s="165"/>
      <c r="K38" s="165"/>
      <c r="L38" s="165"/>
    </row>
    <row r="39" spans="1:12" ht="15" customHeight="1">
      <c r="A39" s="76"/>
      <c r="B39" s="137"/>
      <c r="C39" s="137"/>
      <c r="D39" s="137"/>
      <c r="E39" s="137"/>
      <c r="F39" s="137"/>
      <c r="G39" s="137"/>
      <c r="H39" s="137"/>
      <c r="I39" s="137"/>
      <c r="J39" s="165"/>
      <c r="K39" s="165"/>
      <c r="L39" s="165"/>
    </row>
    <row r="40" spans="10:12" ht="15">
      <c r="J40" s="510" t="s">
        <v>244</v>
      </c>
      <c r="K40" s="510"/>
      <c r="L40" s="510"/>
    </row>
    <row r="41" spans="1:12" ht="15">
      <c r="A41" s="76"/>
      <c r="J41" s="511" t="s">
        <v>245</v>
      </c>
      <c r="K41" s="511"/>
      <c r="L41" s="511"/>
    </row>
    <row r="43" ht="15">
      <c r="A43" s="76"/>
    </row>
    <row r="55" spans="1:12" ht="15.75">
      <c r="A55" s="329"/>
      <c r="B55" s="330"/>
      <c r="C55" s="425"/>
      <c r="D55" s="425"/>
      <c r="E55" s="36"/>
      <c r="F55" s="36"/>
      <c r="G55" s="36"/>
      <c r="H55" s="36"/>
      <c r="I55" s="425"/>
      <c r="J55" s="425"/>
      <c r="K55" s="331"/>
      <c r="L55" s="36"/>
    </row>
    <row r="56" spans="1:12" ht="15.75">
      <c r="A56" s="164"/>
      <c r="B56" s="36"/>
      <c r="C56" s="425"/>
      <c r="D56" s="425"/>
      <c r="E56" s="36"/>
      <c r="F56" s="36"/>
      <c r="G56" s="36"/>
      <c r="H56" s="36"/>
      <c r="I56" s="425"/>
      <c r="J56" s="425"/>
      <c r="K56" s="331"/>
      <c r="L56" s="36"/>
    </row>
    <row r="57" spans="1:12" ht="15.75">
      <c r="A57" s="164"/>
      <c r="B57" s="36"/>
      <c r="C57" s="425"/>
      <c r="D57" s="425"/>
      <c r="E57" s="36"/>
      <c r="F57" s="36"/>
      <c r="G57" s="36"/>
      <c r="H57" s="36"/>
      <c r="I57" s="425"/>
      <c r="J57" s="425"/>
      <c r="K57" s="331"/>
      <c r="L57" s="36"/>
    </row>
    <row r="58" spans="1:12" ht="15.75">
      <c r="A58" s="164"/>
      <c r="B58" s="36"/>
      <c r="C58" s="158"/>
      <c r="D58" s="158"/>
      <c r="E58" s="36"/>
      <c r="F58" s="36"/>
      <c r="G58" s="36"/>
      <c r="H58" s="36"/>
      <c r="I58" s="158"/>
      <c r="J58" s="158"/>
      <c r="K58" s="331"/>
      <c r="L58" s="36"/>
    </row>
    <row r="59" spans="1:12" ht="15.75">
      <c r="A59" s="329"/>
      <c r="B59" s="330"/>
      <c r="C59" s="425"/>
      <c r="D59" s="425"/>
      <c r="E59" s="36"/>
      <c r="F59" s="36"/>
      <c r="G59" s="36"/>
      <c r="H59" s="36"/>
      <c r="I59" s="425"/>
      <c r="J59" s="425"/>
      <c r="K59" s="331"/>
      <c r="L59" s="36"/>
    </row>
    <row r="60" spans="1:12" ht="15.75">
      <c r="A60" s="164"/>
      <c r="B60" s="36"/>
      <c r="C60" s="425"/>
      <c r="D60" s="425"/>
      <c r="E60" s="36"/>
      <c r="F60" s="36"/>
      <c r="G60" s="36"/>
      <c r="H60" s="36"/>
      <c r="I60" s="425"/>
      <c r="J60" s="425"/>
      <c r="K60" s="331"/>
      <c r="L60" s="36"/>
    </row>
    <row r="61" spans="1:12" ht="15.75">
      <c r="A61" s="164"/>
      <c r="B61" s="36"/>
      <c r="C61" s="425"/>
      <c r="D61" s="425"/>
      <c r="E61" s="36"/>
      <c r="F61" s="36"/>
      <c r="G61" s="36"/>
      <c r="H61" s="36"/>
      <c r="I61" s="425"/>
      <c r="J61" s="425"/>
      <c r="K61" s="331"/>
      <c r="L61" s="36"/>
    </row>
    <row r="62" spans="1:12" ht="15.75">
      <c r="A62" s="164"/>
      <c r="B62" s="36"/>
      <c r="C62" s="425"/>
      <c r="D62" s="425"/>
      <c r="E62" s="36"/>
      <c r="F62" s="36"/>
      <c r="G62" s="36"/>
      <c r="H62" s="36"/>
      <c r="I62" s="425"/>
      <c r="J62" s="425"/>
      <c r="K62" s="331"/>
      <c r="L62" s="36"/>
    </row>
    <row r="63" spans="1:12" ht="15.75">
      <c r="A63" s="164"/>
      <c r="B63" s="36"/>
      <c r="C63" s="425"/>
      <c r="D63" s="425"/>
      <c r="E63" s="36"/>
      <c r="F63" s="36"/>
      <c r="G63" s="36"/>
      <c r="H63" s="36"/>
      <c r="I63" s="425"/>
      <c r="J63" s="425"/>
      <c r="K63" s="331"/>
      <c r="L63" s="36"/>
    </row>
    <row r="64" spans="1:12" ht="15.75">
      <c r="A64" s="164"/>
      <c r="B64" s="36"/>
      <c r="C64" s="425"/>
      <c r="D64" s="425"/>
      <c r="E64" s="36"/>
      <c r="F64" s="36"/>
      <c r="G64" s="36"/>
      <c r="H64" s="36"/>
      <c r="I64" s="425"/>
      <c r="J64" s="425"/>
      <c r="K64" s="331"/>
      <c r="L64" s="36"/>
    </row>
    <row r="65" spans="1:12" ht="15.75">
      <c r="A65" s="164"/>
      <c r="B65" s="36"/>
      <c r="C65" s="425"/>
      <c r="D65" s="425"/>
      <c r="E65" s="36"/>
      <c r="F65" s="36"/>
      <c r="G65" s="36"/>
      <c r="H65" s="36"/>
      <c r="I65" s="425"/>
      <c r="J65" s="425"/>
      <c r="K65" s="331"/>
      <c r="L65" s="36"/>
    </row>
    <row r="66" spans="1:12" ht="15.75">
      <c r="A66" s="329"/>
      <c r="B66" s="330"/>
      <c r="C66" s="425"/>
      <c r="D66" s="425"/>
      <c r="E66" s="36"/>
      <c r="F66" s="36"/>
      <c r="G66" s="36"/>
      <c r="H66" s="36"/>
      <c r="I66" s="425"/>
      <c r="J66" s="425"/>
      <c r="K66" s="331"/>
      <c r="L66" s="36"/>
    </row>
    <row r="67" spans="1:12" ht="15.75">
      <c r="A67" s="164"/>
      <c r="B67" s="36"/>
      <c r="C67" s="425"/>
      <c r="D67" s="425"/>
      <c r="E67" s="36"/>
      <c r="F67" s="36"/>
      <c r="G67" s="36"/>
      <c r="H67" s="36"/>
      <c r="I67" s="425"/>
      <c r="J67" s="425"/>
      <c r="K67" s="331"/>
      <c r="L67" s="36"/>
    </row>
    <row r="68" spans="1:12" ht="15.75">
      <c r="A68" s="164"/>
      <c r="B68" s="36"/>
      <c r="C68" s="425"/>
      <c r="D68" s="425"/>
      <c r="E68" s="36"/>
      <c r="F68" s="36"/>
      <c r="G68" s="36"/>
      <c r="H68" s="36"/>
      <c r="I68" s="425"/>
      <c r="J68" s="425"/>
      <c r="K68" s="331"/>
      <c r="L68" s="36"/>
    </row>
    <row r="69" spans="1:12" ht="15.75">
      <c r="A69" s="164"/>
      <c r="B69" s="36"/>
      <c r="C69" s="425"/>
      <c r="D69" s="425"/>
      <c r="E69" s="36"/>
      <c r="F69" s="36"/>
      <c r="G69" s="36"/>
      <c r="H69" s="36"/>
      <c r="I69" s="425"/>
      <c r="J69" s="425"/>
      <c r="K69" s="331"/>
      <c r="L69" s="36"/>
    </row>
    <row r="70" spans="1:12" ht="15.75">
      <c r="A70" s="329"/>
      <c r="B70" s="330"/>
      <c r="C70" s="425"/>
      <c r="D70" s="425"/>
      <c r="E70" s="36"/>
      <c r="F70" s="36"/>
      <c r="G70" s="36"/>
      <c r="H70" s="36"/>
      <c r="I70" s="425"/>
      <c r="J70" s="425"/>
      <c r="K70" s="331"/>
      <c r="L70" s="36"/>
    </row>
    <row r="71" spans="1:12" ht="15.75">
      <c r="A71" s="164">
        <v>1</v>
      </c>
      <c r="B71" s="36"/>
      <c r="C71" s="425"/>
      <c r="D71" s="425"/>
      <c r="E71" s="36"/>
      <c r="F71" s="36"/>
      <c r="G71" s="36"/>
      <c r="H71" s="36"/>
      <c r="I71" s="425"/>
      <c r="J71" s="425"/>
      <c r="K71" s="331"/>
      <c r="L71" s="36"/>
    </row>
    <row r="72" spans="1:12" ht="12.75" customHeight="1">
      <c r="A72" s="164">
        <v>2</v>
      </c>
      <c r="B72" s="332"/>
      <c r="C72" s="425"/>
      <c r="D72" s="425"/>
      <c r="E72" s="36"/>
      <c r="F72" s="36"/>
      <c r="G72" s="36"/>
      <c r="H72" s="36"/>
      <c r="I72" s="425"/>
      <c r="J72" s="425"/>
      <c r="K72" s="331"/>
      <c r="L72" s="36"/>
    </row>
    <row r="73" spans="1:12" ht="12.75" customHeight="1">
      <c r="A73" s="164">
        <v>3</v>
      </c>
      <c r="B73" s="332"/>
      <c r="C73" s="425"/>
      <c r="D73" s="425"/>
      <c r="E73" s="36"/>
      <c r="F73" s="36"/>
      <c r="G73" s="36"/>
      <c r="H73" s="36"/>
      <c r="I73" s="425"/>
      <c r="J73" s="425"/>
      <c r="K73" s="331"/>
      <c r="L73" s="36"/>
    </row>
    <row r="74" spans="1:12" ht="12.75" customHeight="1">
      <c r="A74" s="164">
        <v>4</v>
      </c>
      <c r="B74" s="332"/>
      <c r="C74" s="425"/>
      <c r="D74" s="425"/>
      <c r="E74" s="36"/>
      <c r="F74" s="36"/>
      <c r="G74" s="36"/>
      <c r="H74" s="36"/>
      <c r="I74" s="425"/>
      <c r="J74" s="425"/>
      <c r="K74" s="331"/>
      <c r="L74" s="36"/>
    </row>
    <row r="75" spans="1:12" ht="12.75" customHeight="1">
      <c r="A75" s="164">
        <v>5</v>
      </c>
      <c r="B75" s="332"/>
      <c r="C75" s="425"/>
      <c r="D75" s="425"/>
      <c r="E75" s="36"/>
      <c r="F75" s="36"/>
      <c r="G75" s="36"/>
      <c r="H75" s="36"/>
      <c r="I75" s="425"/>
      <c r="J75" s="425"/>
      <c r="K75" s="331"/>
      <c r="L75" s="36"/>
    </row>
    <row r="76" spans="1:12" ht="12.75" customHeight="1">
      <c r="A76" s="164">
        <v>6</v>
      </c>
      <c r="B76" s="332"/>
      <c r="C76" s="425"/>
      <c r="D76" s="425"/>
      <c r="E76" s="36"/>
      <c r="F76" s="36"/>
      <c r="G76" s="36"/>
      <c r="H76" s="36"/>
      <c r="I76" s="425"/>
      <c r="J76" s="425"/>
      <c r="K76" s="331"/>
      <c r="L76" s="36"/>
    </row>
    <row r="77" spans="1:12" ht="12.75" customHeight="1">
      <c r="A77" s="164">
        <v>7</v>
      </c>
      <c r="B77" s="332"/>
      <c r="C77" s="425"/>
      <c r="D77" s="425"/>
      <c r="E77" s="36"/>
      <c r="F77" s="36"/>
      <c r="G77" s="36"/>
      <c r="H77" s="36"/>
      <c r="I77" s="425"/>
      <c r="J77" s="425"/>
      <c r="K77" s="331"/>
      <c r="L77" s="36"/>
    </row>
    <row r="78" spans="1:12" ht="12.75" customHeight="1">
      <c r="A78" s="164">
        <v>8</v>
      </c>
      <c r="B78" s="332"/>
      <c r="C78" s="425"/>
      <c r="D78" s="425"/>
      <c r="E78" s="36"/>
      <c r="F78" s="36"/>
      <c r="G78" s="36"/>
      <c r="H78" s="36"/>
      <c r="I78" s="425"/>
      <c r="J78" s="425"/>
      <c r="K78" s="331"/>
      <c r="L78" s="36"/>
    </row>
    <row r="79" spans="1:12" ht="12.75" customHeight="1">
      <c r="A79" s="164">
        <v>9</v>
      </c>
      <c r="B79" s="332"/>
      <c r="C79" s="425"/>
      <c r="D79" s="425"/>
      <c r="E79" s="36"/>
      <c r="F79" s="36"/>
      <c r="G79" s="36"/>
      <c r="H79" s="36"/>
      <c r="I79" s="425"/>
      <c r="J79" s="425"/>
      <c r="K79" s="331"/>
      <c r="L79" s="36"/>
    </row>
    <row r="80" spans="1:12" ht="15.75">
      <c r="A80" s="164"/>
      <c r="B80" s="36"/>
      <c r="C80" s="158"/>
      <c r="D80" s="158"/>
      <c r="E80" s="36"/>
      <c r="F80" s="36"/>
      <c r="G80" s="36"/>
      <c r="H80" s="36"/>
      <c r="I80" s="158"/>
      <c r="J80" s="158"/>
      <c r="K80" s="331"/>
      <c r="L80" s="36"/>
    </row>
    <row r="81" spans="1:12" ht="15.75">
      <c r="A81" s="329" t="s">
        <v>546</v>
      </c>
      <c r="B81" s="330" t="s">
        <v>547</v>
      </c>
      <c r="C81" s="425"/>
      <c r="D81" s="425"/>
      <c r="E81" s="36"/>
      <c r="F81" s="36"/>
      <c r="G81" s="36"/>
      <c r="H81" s="36"/>
      <c r="I81" s="425"/>
      <c r="J81" s="425"/>
      <c r="K81" s="331"/>
      <c r="L81" s="36"/>
    </row>
    <row r="82" spans="1:12" ht="14.25" customHeight="1">
      <c r="A82" s="164">
        <v>1</v>
      </c>
      <c r="B82" s="36"/>
      <c r="C82" s="425"/>
      <c r="D82" s="425"/>
      <c r="E82" s="36"/>
      <c r="F82" s="36"/>
      <c r="G82" s="36"/>
      <c r="H82" s="36"/>
      <c r="I82" s="425"/>
      <c r="J82" s="425"/>
      <c r="K82" s="331"/>
      <c r="L82" s="36"/>
    </row>
    <row r="83" spans="1:12" ht="14.25" customHeight="1">
      <c r="A83" s="164">
        <v>2</v>
      </c>
      <c r="B83" s="36" t="s">
        <v>549</v>
      </c>
      <c r="C83" s="425"/>
      <c r="D83" s="425"/>
      <c r="E83" s="36"/>
      <c r="F83" s="36"/>
      <c r="G83" s="36"/>
      <c r="H83" s="36"/>
      <c r="I83" s="425"/>
      <c r="J83" s="425"/>
      <c r="K83" s="331"/>
      <c r="L83" s="36"/>
    </row>
    <row r="84" spans="1:12" ht="14.25" customHeight="1">
      <c r="A84" s="164">
        <v>3</v>
      </c>
      <c r="B84" s="332" t="s">
        <v>550</v>
      </c>
      <c r="C84" s="158"/>
      <c r="D84" s="158"/>
      <c r="E84" s="36"/>
      <c r="F84" s="36"/>
      <c r="G84" s="36"/>
      <c r="H84" s="36"/>
      <c r="I84" s="158"/>
      <c r="J84" s="158"/>
      <c r="K84" s="331"/>
      <c r="L84" s="36"/>
    </row>
    <row r="85" spans="1:12" ht="14.25" customHeight="1">
      <c r="A85" s="164">
        <v>4</v>
      </c>
      <c r="B85" s="36" t="s">
        <v>551</v>
      </c>
      <c r="C85" s="158"/>
      <c r="D85" s="158"/>
      <c r="E85" s="36"/>
      <c r="F85" s="36"/>
      <c r="G85" s="36"/>
      <c r="H85" s="36"/>
      <c r="I85" s="158"/>
      <c r="J85" s="158"/>
      <c r="K85" s="331"/>
      <c r="L85" s="36"/>
    </row>
    <row r="86" spans="1:12" ht="14.25" customHeight="1">
      <c r="A86" s="164">
        <v>5</v>
      </c>
      <c r="B86" s="36"/>
      <c r="C86" s="36"/>
      <c r="D86" s="36"/>
      <c r="E86" s="36"/>
      <c r="F86" s="36"/>
      <c r="G86" s="36"/>
      <c r="H86" s="36"/>
      <c r="I86" s="36"/>
      <c r="J86" s="36"/>
      <c r="K86" s="331"/>
      <c r="L86" s="36"/>
    </row>
    <row r="87" spans="1:12" ht="15">
      <c r="A87" s="3"/>
      <c r="B87" s="3"/>
      <c r="C87" s="3"/>
      <c r="D87" s="3"/>
      <c r="E87" s="3"/>
      <c r="F87" s="3"/>
      <c r="G87" s="3"/>
      <c r="H87" s="3"/>
      <c r="I87" s="3"/>
      <c r="J87" s="3"/>
      <c r="K87" s="311"/>
      <c r="L87" s="3"/>
    </row>
    <row r="88" spans="1:12" ht="15">
      <c r="A88" s="3"/>
      <c r="B88" s="3"/>
      <c r="C88" s="3"/>
      <c r="D88" s="3"/>
      <c r="E88" s="3"/>
      <c r="F88" s="3"/>
      <c r="G88" s="3"/>
      <c r="H88" s="3"/>
      <c r="I88" s="3"/>
      <c r="J88" s="3"/>
      <c r="K88" s="311"/>
      <c r="L88" s="3"/>
    </row>
    <row r="89" spans="1:12" ht="15">
      <c r="A89" s="3"/>
      <c r="B89" s="3"/>
      <c r="C89" s="3"/>
      <c r="D89" s="3"/>
      <c r="E89" s="3"/>
      <c r="F89" s="3"/>
      <c r="G89" s="3"/>
      <c r="H89" s="3"/>
      <c r="I89" s="3"/>
      <c r="J89" s="3"/>
      <c r="K89" s="311"/>
      <c r="L89" s="3"/>
    </row>
    <row r="90" spans="1:12" ht="15">
      <c r="A90" s="3"/>
      <c r="B90" s="3"/>
      <c r="C90" s="3"/>
      <c r="D90" s="3"/>
      <c r="E90" s="3"/>
      <c r="F90" s="3"/>
      <c r="G90" s="3"/>
      <c r="H90" s="3"/>
      <c r="I90" s="3"/>
      <c r="J90" s="3"/>
      <c r="K90" s="311"/>
      <c r="L90" s="3"/>
    </row>
    <row r="91" spans="1:12" ht="15">
      <c r="A91" s="3"/>
      <c r="B91" s="3"/>
      <c r="C91" s="3"/>
      <c r="D91" s="3"/>
      <c r="E91" s="3"/>
      <c r="F91" s="3"/>
      <c r="G91" s="3"/>
      <c r="H91" s="3"/>
      <c r="I91" s="3"/>
      <c r="J91" s="3"/>
      <c r="K91" s="311"/>
      <c r="L91" s="3"/>
    </row>
  </sheetData>
  <sheetProtection/>
  <mergeCells count="82">
    <mergeCell ref="D1:K2"/>
    <mergeCell ref="D3:K4"/>
    <mergeCell ref="D5:K5"/>
    <mergeCell ref="D6:K6"/>
    <mergeCell ref="A10:K10"/>
    <mergeCell ref="A11:K11"/>
    <mergeCell ref="A12:K12"/>
    <mergeCell ref="A14:K14"/>
    <mergeCell ref="D17:F17"/>
    <mergeCell ref="D19:F19"/>
    <mergeCell ref="D21:F21"/>
    <mergeCell ref="D23:F23"/>
    <mergeCell ref="D25:F25"/>
    <mergeCell ref="B27:D27"/>
    <mergeCell ref="H27:I27"/>
    <mergeCell ref="B28:D28"/>
    <mergeCell ref="H28:I28"/>
    <mergeCell ref="B29:D29"/>
    <mergeCell ref="H29:I29"/>
    <mergeCell ref="B30:D30"/>
    <mergeCell ref="H30:I30"/>
    <mergeCell ref="A31:E31"/>
    <mergeCell ref="H31:I31"/>
    <mergeCell ref="C55:D55"/>
    <mergeCell ref="I55:J55"/>
    <mergeCell ref="J35:L35"/>
    <mergeCell ref="J36:L36"/>
    <mergeCell ref="J40:L40"/>
    <mergeCell ref="J41:L41"/>
    <mergeCell ref="C56:D56"/>
    <mergeCell ref="I56:J56"/>
    <mergeCell ref="C57:D57"/>
    <mergeCell ref="I57:J57"/>
    <mergeCell ref="C59:D59"/>
    <mergeCell ref="I59:J59"/>
    <mergeCell ref="C60:D60"/>
    <mergeCell ref="I60:J60"/>
    <mergeCell ref="C61:D61"/>
    <mergeCell ref="I61:J61"/>
    <mergeCell ref="C62:D62"/>
    <mergeCell ref="I62:J62"/>
    <mergeCell ref="C63:D63"/>
    <mergeCell ref="I63:J63"/>
    <mergeCell ref="C64:D64"/>
    <mergeCell ref="I64:J64"/>
    <mergeCell ref="C65:D65"/>
    <mergeCell ref="I65:J65"/>
    <mergeCell ref="C66:D66"/>
    <mergeCell ref="I66:J66"/>
    <mergeCell ref="C67:D67"/>
    <mergeCell ref="I67:J67"/>
    <mergeCell ref="C68:D68"/>
    <mergeCell ref="I68:J68"/>
    <mergeCell ref="C69:D69"/>
    <mergeCell ref="I69:J69"/>
    <mergeCell ref="C70:D70"/>
    <mergeCell ref="I70:J70"/>
    <mergeCell ref="C71:D71"/>
    <mergeCell ref="I71:J71"/>
    <mergeCell ref="C72:D72"/>
    <mergeCell ref="I72:J72"/>
    <mergeCell ref="C73:D73"/>
    <mergeCell ref="I73:J73"/>
    <mergeCell ref="C74:D74"/>
    <mergeCell ref="I74:J74"/>
    <mergeCell ref="I81:J81"/>
    <mergeCell ref="C75:D75"/>
    <mergeCell ref="I75:J75"/>
    <mergeCell ref="C76:D76"/>
    <mergeCell ref="I76:J76"/>
    <mergeCell ref="C77:D77"/>
    <mergeCell ref="I77:J77"/>
    <mergeCell ref="C82:D82"/>
    <mergeCell ref="I82:J82"/>
    <mergeCell ref="C83:D83"/>
    <mergeCell ref="I83:J83"/>
    <mergeCell ref="J34:L34"/>
    <mergeCell ref="C78:D78"/>
    <mergeCell ref="I78:J78"/>
    <mergeCell ref="C79:D79"/>
    <mergeCell ref="I79:J79"/>
    <mergeCell ref="C81:D81"/>
  </mergeCells>
  <printOptions/>
  <pageMargins left="0.7" right="0.46" top="0.7480314960629921" bottom="0.7480314960629921" header="0.31496062992125984" footer="0.31496062992125984"/>
  <pageSetup orientation="landscape" paperSize="5" r:id="rId2"/>
  <drawing r:id="rId1"/>
</worksheet>
</file>

<file path=xl/worksheets/sheet2.xml><?xml version="1.0" encoding="utf-8"?>
<worksheet xmlns="http://schemas.openxmlformats.org/spreadsheetml/2006/main" xmlns:r="http://schemas.openxmlformats.org/officeDocument/2006/relationships">
  <dimension ref="A1:F35"/>
  <sheetViews>
    <sheetView zoomScale="115" zoomScaleNormal="115" zoomScalePageLayoutView="0" workbookViewId="0" topLeftCell="A1">
      <selection activeCell="E6" sqref="E6"/>
    </sheetView>
  </sheetViews>
  <sheetFormatPr defaultColWidth="9.140625" defaultRowHeight="15"/>
  <cols>
    <col min="1" max="1" width="4.7109375" style="165" customWidth="1"/>
    <col min="2" max="2" width="67.57421875" style="165" customWidth="1"/>
    <col min="3" max="3" width="13.57421875" style="165" customWidth="1"/>
    <col min="4" max="4" width="29.8515625" style="165" customWidth="1"/>
    <col min="5" max="6" width="17.140625" style="165" customWidth="1"/>
    <col min="7" max="16384" width="9.140625" style="165" customWidth="1"/>
  </cols>
  <sheetData>
    <row r="1" spans="1:6" ht="15">
      <c r="A1" s="131" t="s">
        <v>460</v>
      </c>
      <c r="B1" s="131"/>
      <c r="C1" s="131"/>
      <c r="D1" s="131"/>
      <c r="E1" s="131"/>
      <c r="F1" s="131"/>
    </row>
    <row r="2" spans="1:6" ht="15">
      <c r="A2" s="131"/>
      <c r="B2" s="131"/>
      <c r="C2" s="131"/>
      <c r="D2" s="131"/>
      <c r="E2" s="131"/>
      <c r="F2" s="131"/>
    </row>
    <row r="3" spans="1:6" ht="30" customHeight="1">
      <c r="A3" s="298" t="s">
        <v>0</v>
      </c>
      <c r="B3" s="298" t="s">
        <v>463</v>
      </c>
      <c r="C3" s="298" t="s">
        <v>481</v>
      </c>
      <c r="D3" s="298" t="s">
        <v>461</v>
      </c>
      <c r="E3" s="298" t="s">
        <v>513</v>
      </c>
      <c r="F3" s="298" t="s">
        <v>462</v>
      </c>
    </row>
    <row r="4" spans="1:6" ht="15">
      <c r="A4" s="299">
        <v>1</v>
      </c>
      <c r="B4" s="299">
        <v>1</v>
      </c>
      <c r="C4" s="299">
        <v>3</v>
      </c>
      <c r="D4" s="299">
        <v>4</v>
      </c>
      <c r="E4" s="299">
        <v>5</v>
      </c>
      <c r="F4" s="299">
        <v>6</v>
      </c>
    </row>
    <row r="5" spans="1:6" s="131" customFormat="1" ht="15">
      <c r="A5" s="300" t="s">
        <v>282</v>
      </c>
      <c r="B5" s="301" t="s">
        <v>475</v>
      </c>
      <c r="C5" s="302"/>
      <c r="D5" s="302"/>
      <c r="E5" s="302"/>
      <c r="F5" s="302"/>
    </row>
    <row r="6" spans="1:6" s="131" customFormat="1" ht="15">
      <c r="A6" s="302">
        <v>1</v>
      </c>
      <c r="B6" s="303" t="s">
        <v>469</v>
      </c>
      <c r="C6" s="302"/>
      <c r="D6" s="312"/>
      <c r="E6" s="302"/>
      <c r="F6" s="302"/>
    </row>
    <row r="7" spans="1:6" s="131" customFormat="1" ht="15">
      <c r="A7" s="302">
        <v>2</v>
      </c>
      <c r="B7" s="303" t="s">
        <v>467</v>
      </c>
      <c r="C7" s="302"/>
      <c r="D7" s="302"/>
      <c r="E7" s="302"/>
      <c r="F7" s="302"/>
    </row>
    <row r="8" spans="1:6" s="131" customFormat="1" ht="15">
      <c r="A8" s="302">
        <v>3</v>
      </c>
      <c r="B8" s="303" t="s">
        <v>473</v>
      </c>
      <c r="C8" s="302"/>
      <c r="D8" s="302"/>
      <c r="E8" s="302"/>
      <c r="F8" s="302"/>
    </row>
    <row r="9" spans="1:6" s="131" customFormat="1" ht="15">
      <c r="A9" s="302">
        <v>4</v>
      </c>
      <c r="B9" s="303" t="s">
        <v>474</v>
      </c>
      <c r="C9" s="302"/>
      <c r="D9" s="302"/>
      <c r="E9" s="302"/>
      <c r="F9" s="302"/>
    </row>
    <row r="10" spans="1:6" s="131" customFormat="1" ht="15">
      <c r="A10" s="300" t="s">
        <v>283</v>
      </c>
      <c r="B10" s="301" t="s">
        <v>476</v>
      </c>
      <c r="C10" s="302"/>
      <c r="D10" s="302"/>
      <c r="E10" s="302"/>
      <c r="F10" s="302"/>
    </row>
    <row r="11" spans="1:6" s="131" customFormat="1" ht="45">
      <c r="A11" s="27">
        <v>1</v>
      </c>
      <c r="B11" s="303" t="s">
        <v>465</v>
      </c>
      <c r="C11" s="302"/>
      <c r="D11" s="302"/>
      <c r="E11" s="302"/>
      <c r="F11" s="302"/>
    </row>
    <row r="12" spans="1:6" s="131" customFormat="1" ht="60">
      <c r="A12" s="27">
        <v>2</v>
      </c>
      <c r="B12" s="303" t="s">
        <v>466</v>
      </c>
      <c r="C12" s="302"/>
      <c r="D12" s="302"/>
      <c r="E12" s="302"/>
      <c r="F12" s="302"/>
    </row>
    <row r="13" spans="1:6" s="131" customFormat="1" ht="45">
      <c r="A13" s="27">
        <v>3</v>
      </c>
      <c r="B13" s="303" t="s">
        <v>468</v>
      </c>
      <c r="C13" s="302"/>
      <c r="D13" s="302"/>
      <c r="E13" s="302"/>
      <c r="F13" s="302"/>
    </row>
    <row r="14" spans="1:6" s="131" customFormat="1" ht="15">
      <c r="A14" s="27">
        <v>4</v>
      </c>
      <c r="B14" s="303" t="s">
        <v>464</v>
      </c>
      <c r="C14" s="302"/>
      <c r="D14" s="302"/>
      <c r="E14" s="302"/>
      <c r="F14" s="302"/>
    </row>
    <row r="15" spans="1:6" s="131" customFormat="1" ht="15">
      <c r="A15" s="27">
        <v>5</v>
      </c>
      <c r="B15" s="303" t="s">
        <v>514</v>
      </c>
      <c r="C15" s="302"/>
      <c r="D15" s="302"/>
      <c r="E15" s="302"/>
      <c r="F15" s="302"/>
    </row>
    <row r="16" spans="1:6" s="131" customFormat="1" ht="30">
      <c r="A16" s="27">
        <v>6</v>
      </c>
      <c r="B16" s="303" t="s">
        <v>488</v>
      </c>
      <c r="C16" s="302"/>
      <c r="D16" s="302"/>
      <c r="E16" s="302"/>
      <c r="F16" s="302"/>
    </row>
    <row r="17" spans="1:6" s="131" customFormat="1" ht="15">
      <c r="A17" s="27">
        <v>7</v>
      </c>
      <c r="B17" s="303" t="s">
        <v>477</v>
      </c>
      <c r="C17" s="302"/>
      <c r="D17" s="302"/>
      <c r="E17" s="302"/>
      <c r="F17" s="302"/>
    </row>
    <row r="18" spans="1:6" s="131" customFormat="1" ht="15">
      <c r="A18" s="300" t="s">
        <v>305</v>
      </c>
      <c r="B18" s="301" t="s">
        <v>498</v>
      </c>
      <c r="C18" s="302"/>
      <c r="D18" s="302"/>
      <c r="E18" s="302"/>
      <c r="F18" s="302"/>
    </row>
    <row r="19" spans="1:6" s="131" customFormat="1" ht="15">
      <c r="A19" s="302">
        <v>1</v>
      </c>
      <c r="B19" s="303" t="s">
        <v>470</v>
      </c>
      <c r="C19" s="302"/>
      <c r="D19" s="302"/>
      <c r="E19" s="302"/>
      <c r="F19" s="302"/>
    </row>
    <row r="20" spans="1:6" s="131" customFormat="1" ht="12.75" customHeight="1">
      <c r="A20" s="302">
        <v>2</v>
      </c>
      <c r="B20" s="303" t="s">
        <v>471</v>
      </c>
      <c r="C20" s="302"/>
      <c r="D20" s="302"/>
      <c r="E20" s="302"/>
      <c r="F20" s="302"/>
    </row>
    <row r="21" spans="1:6" s="131" customFormat="1" ht="15">
      <c r="A21" s="302">
        <v>3</v>
      </c>
      <c r="B21" s="303" t="s">
        <v>472</v>
      </c>
      <c r="C21" s="302"/>
      <c r="D21" s="302"/>
      <c r="E21" s="302"/>
      <c r="F21" s="302"/>
    </row>
    <row r="22" spans="1:6" s="131" customFormat="1" ht="15">
      <c r="A22" s="302">
        <v>4</v>
      </c>
      <c r="B22" s="303" t="s">
        <v>478</v>
      </c>
      <c r="C22" s="302"/>
      <c r="D22" s="302"/>
      <c r="E22" s="302"/>
      <c r="F22" s="302"/>
    </row>
    <row r="23" spans="1:6" s="131" customFormat="1" ht="15">
      <c r="A23" s="300" t="s">
        <v>480</v>
      </c>
      <c r="B23" s="301" t="s">
        <v>479</v>
      </c>
      <c r="C23" s="302"/>
      <c r="D23" s="302"/>
      <c r="E23" s="302"/>
      <c r="F23" s="302"/>
    </row>
    <row r="24" spans="1:6" ht="15">
      <c r="A24" s="304"/>
      <c r="B24" s="305"/>
      <c r="C24" s="304"/>
      <c r="D24" s="304"/>
      <c r="E24" s="304"/>
      <c r="F24" s="304"/>
    </row>
    <row r="25" ht="15">
      <c r="B25" s="306"/>
    </row>
    <row r="26" spans="2:6" ht="15">
      <c r="B26" s="241"/>
      <c r="C26" s="241"/>
      <c r="D26" s="358" t="s">
        <v>482</v>
      </c>
      <c r="E26" s="358"/>
      <c r="F26" s="358"/>
    </row>
    <row r="27" spans="2:6" ht="15">
      <c r="B27" s="241" t="s">
        <v>485</v>
      </c>
      <c r="C27" s="241"/>
      <c r="D27" s="358"/>
      <c r="E27" s="358"/>
      <c r="F27" s="358"/>
    </row>
    <row r="28" spans="2:6" ht="15">
      <c r="B28" s="241" t="s">
        <v>486</v>
      </c>
      <c r="C28" s="241"/>
      <c r="D28" s="358" t="s">
        <v>483</v>
      </c>
      <c r="E28" s="358"/>
      <c r="F28" s="358"/>
    </row>
    <row r="29" spans="2:6" ht="15">
      <c r="B29" s="241"/>
      <c r="C29" s="241"/>
      <c r="D29" s="358"/>
      <c r="E29" s="358"/>
      <c r="F29" s="358"/>
    </row>
    <row r="30" spans="2:6" ht="15">
      <c r="B30" s="241"/>
      <c r="C30" s="241"/>
      <c r="D30" s="358"/>
      <c r="E30" s="358"/>
      <c r="F30" s="358"/>
    </row>
    <row r="31" spans="2:6" ht="15">
      <c r="B31" s="241"/>
      <c r="C31" s="241"/>
      <c r="D31" s="358"/>
      <c r="E31" s="358"/>
      <c r="F31" s="358"/>
    </row>
    <row r="32" spans="2:6" ht="15">
      <c r="B32" s="241"/>
      <c r="C32" s="241"/>
      <c r="D32" s="358"/>
      <c r="E32" s="358"/>
      <c r="F32" s="358"/>
    </row>
    <row r="33" spans="2:6" ht="15">
      <c r="B33" s="241" t="s">
        <v>487</v>
      </c>
      <c r="C33" s="241"/>
      <c r="D33" s="358" t="s">
        <v>484</v>
      </c>
      <c r="E33" s="358"/>
      <c r="F33" s="358"/>
    </row>
    <row r="34" spans="2:6" ht="15">
      <c r="B34" s="241"/>
      <c r="C34" s="241"/>
      <c r="D34" s="358"/>
      <c r="E34" s="358"/>
      <c r="F34" s="358"/>
    </row>
    <row r="35" spans="2:6" ht="15">
      <c r="B35" s="241"/>
      <c r="C35" s="241"/>
      <c r="D35" s="358"/>
      <c r="E35" s="358"/>
      <c r="F35" s="358"/>
    </row>
  </sheetData>
  <sheetProtection/>
  <mergeCells count="10">
    <mergeCell ref="D26:F26"/>
    <mergeCell ref="D27:F27"/>
    <mergeCell ref="D28:F28"/>
    <mergeCell ref="D35:F35"/>
    <mergeCell ref="D29:F29"/>
    <mergeCell ref="D30:F30"/>
    <mergeCell ref="D31:F31"/>
    <mergeCell ref="D32:F32"/>
    <mergeCell ref="D33:F33"/>
    <mergeCell ref="D34:F34"/>
  </mergeCells>
  <printOptions/>
  <pageMargins left="0.37" right="0.4" top="0.7480314960629921" bottom="0.7480314960629921" header="0.31496062992125984" footer="0.31496062992125984"/>
  <pageSetup orientation="landscape" paperSize="9" scale="90" r:id="rId1"/>
</worksheet>
</file>

<file path=xl/worksheets/sheet3.xml><?xml version="1.0" encoding="utf-8"?>
<worksheet xmlns="http://schemas.openxmlformats.org/spreadsheetml/2006/main" xmlns:r="http://schemas.openxmlformats.org/officeDocument/2006/relationships">
  <dimension ref="A1:J98"/>
  <sheetViews>
    <sheetView zoomScale="130" zoomScaleNormal="130" zoomScalePageLayoutView="0" workbookViewId="0" topLeftCell="A16">
      <selection activeCell="C15" sqref="C15:D22"/>
    </sheetView>
  </sheetViews>
  <sheetFormatPr defaultColWidth="9.140625" defaultRowHeight="15"/>
  <cols>
    <col min="1" max="1" width="6.00390625" style="124" customWidth="1"/>
    <col min="2" max="2" width="58.140625" style="0" customWidth="1"/>
    <col min="3" max="5" width="11.00390625" style="0" customWidth="1"/>
    <col min="6" max="6" width="17.7109375" style="0" customWidth="1"/>
    <col min="7" max="7" width="18.8515625" style="0" customWidth="1"/>
  </cols>
  <sheetData>
    <row r="1" spans="2:10" ht="15" customHeight="1">
      <c r="B1" s="356" t="str">
        <f>'2. RPK'!$D$1</f>
        <v>PEMERINTAH KABUPATEN LUMAJANG</v>
      </c>
      <c r="C1" s="356"/>
      <c r="D1" s="356"/>
      <c r="E1" s="356"/>
      <c r="F1" s="356"/>
      <c r="G1" s="356"/>
      <c r="H1" s="129"/>
      <c r="I1" s="129"/>
      <c r="J1" s="129"/>
    </row>
    <row r="2" spans="2:10" ht="30.75" customHeight="1">
      <c r="B2" s="361" t="str">
        <f>'2. RPK'!$D$3</f>
        <v>I N S P E K T O R A T</v>
      </c>
      <c r="C2" s="361"/>
      <c r="D2" s="361"/>
      <c r="E2" s="361"/>
      <c r="F2" s="361"/>
      <c r="G2" s="361"/>
      <c r="H2" s="130"/>
      <c r="I2" s="130"/>
      <c r="J2" s="130"/>
    </row>
    <row r="3" spans="2:10" ht="7.5" customHeight="1">
      <c r="B3" s="356"/>
      <c r="C3" s="356"/>
      <c r="D3" s="356"/>
      <c r="E3" s="356"/>
      <c r="F3" s="356"/>
      <c r="G3" s="356"/>
      <c r="H3" s="130"/>
      <c r="I3" s="130"/>
      <c r="J3" s="130"/>
    </row>
    <row r="4" spans="2:10" ht="15">
      <c r="B4" s="355" t="str">
        <f>'2. RPK'!$D$4</f>
        <v>Jl. Arif Rahman Hakim No. 1 Lumajang</v>
      </c>
      <c r="C4" s="355"/>
      <c r="D4" s="355"/>
      <c r="E4" s="355"/>
      <c r="F4" s="355"/>
      <c r="G4" s="355"/>
      <c r="H4" s="131"/>
      <c r="I4" s="131"/>
      <c r="J4" s="131"/>
    </row>
    <row r="5" spans="2:10" ht="15.75">
      <c r="B5" s="355" t="str">
        <f>'2. RPK'!$D$5</f>
        <v>Tlp. (0334) 881485; Fax. (0334) 894126</v>
      </c>
      <c r="C5" s="355"/>
      <c r="D5" s="355"/>
      <c r="E5" s="355"/>
      <c r="F5" s="355"/>
      <c r="G5" s="355"/>
      <c r="H5" s="132"/>
      <c r="I5" s="132"/>
      <c r="J5" s="132"/>
    </row>
    <row r="6" ht="15.75" thickBot="1"/>
    <row r="7" spans="1:7" ht="15.75" thickTop="1">
      <c r="A7" s="133"/>
      <c r="B7" s="134"/>
      <c r="C7" s="134"/>
      <c r="D7" s="134"/>
      <c r="E7" s="134"/>
      <c r="F7" s="134"/>
      <c r="G7" s="134"/>
    </row>
    <row r="8" spans="1:7" ht="15.75">
      <c r="A8" s="354" t="s">
        <v>303</v>
      </c>
      <c r="B8" s="354"/>
      <c r="C8" s="354"/>
      <c r="D8" s="354"/>
      <c r="E8" s="354"/>
      <c r="F8" s="354"/>
      <c r="G8" s="354"/>
    </row>
    <row r="9" spans="1:7" ht="15">
      <c r="A9" s="353" t="s">
        <v>134</v>
      </c>
      <c r="B9" s="353"/>
      <c r="C9" s="353"/>
      <c r="D9" s="353"/>
      <c r="E9" s="353"/>
      <c r="F9" s="353"/>
      <c r="G9" s="353"/>
    </row>
    <row r="10" spans="1:7" ht="15">
      <c r="A10" s="353" t="s">
        <v>512</v>
      </c>
      <c r="B10" s="353"/>
      <c r="C10" s="353"/>
      <c r="D10" s="353"/>
      <c r="E10" s="353"/>
      <c r="F10" s="353"/>
      <c r="G10" s="353"/>
    </row>
    <row r="11" spans="1:7" ht="15">
      <c r="A11" s="135"/>
      <c r="B11" s="135"/>
      <c r="C11" s="135"/>
      <c r="D11" s="135"/>
      <c r="E11" s="240"/>
      <c r="F11" s="240"/>
      <c r="G11" s="135"/>
    </row>
    <row r="12" spans="1:7" ht="15">
      <c r="A12" s="1" t="s">
        <v>158</v>
      </c>
      <c r="B12" s="135"/>
      <c r="C12" s="135"/>
      <c r="D12" s="135"/>
      <c r="E12" s="240"/>
      <c r="F12" s="240"/>
      <c r="G12" s="135"/>
    </row>
    <row r="13" ht="15">
      <c r="A13" s="1" t="s">
        <v>159</v>
      </c>
    </row>
    <row r="14" ht="15">
      <c r="A14" s="1"/>
    </row>
    <row r="15" spans="1:7" ht="31.5" customHeight="1">
      <c r="A15" s="360" t="s">
        <v>0</v>
      </c>
      <c r="B15" s="360" t="s">
        <v>276</v>
      </c>
      <c r="C15" s="360" t="s">
        <v>277</v>
      </c>
      <c r="D15" s="360"/>
      <c r="E15" s="360" t="s">
        <v>278</v>
      </c>
      <c r="F15" s="360"/>
      <c r="G15" s="360" t="s">
        <v>160</v>
      </c>
    </row>
    <row r="16" spans="1:7" ht="15" customHeight="1">
      <c r="A16" s="360"/>
      <c r="B16" s="360"/>
      <c r="C16" s="251" t="s">
        <v>132</v>
      </c>
      <c r="D16" s="251" t="s">
        <v>133</v>
      </c>
      <c r="E16" s="251" t="s">
        <v>279</v>
      </c>
      <c r="F16" s="251" t="s">
        <v>280</v>
      </c>
      <c r="G16" s="360"/>
    </row>
    <row r="17" spans="1:7" ht="15.75">
      <c r="A17" s="252" t="s">
        <v>282</v>
      </c>
      <c r="B17" s="253" t="s">
        <v>281</v>
      </c>
      <c r="C17" s="254"/>
      <c r="D17" s="254"/>
      <c r="E17" s="254"/>
      <c r="F17" s="254"/>
      <c r="G17" s="254"/>
    </row>
    <row r="18" spans="1:7" ht="15.75">
      <c r="A18" s="125">
        <v>1</v>
      </c>
      <c r="B18" s="126" t="s">
        <v>285</v>
      </c>
      <c r="C18" s="127"/>
      <c r="D18" s="127"/>
      <c r="E18" s="127"/>
      <c r="F18" s="127"/>
      <c r="G18" s="127"/>
    </row>
    <row r="19" spans="1:7" ht="15.75">
      <c r="A19" s="125">
        <v>2</v>
      </c>
      <c r="B19" s="126" t="s">
        <v>286</v>
      </c>
      <c r="C19" s="127"/>
      <c r="D19" s="127"/>
      <c r="E19" s="127"/>
      <c r="F19" s="127"/>
      <c r="G19" s="127"/>
    </row>
    <row r="20" spans="1:7" ht="15.75">
      <c r="A20" s="125"/>
      <c r="B20" s="126" t="s">
        <v>287</v>
      </c>
      <c r="C20" s="127"/>
      <c r="D20" s="127"/>
      <c r="E20" s="127"/>
      <c r="F20" s="127"/>
      <c r="G20" s="127"/>
    </row>
    <row r="21" spans="1:7" ht="15.75">
      <c r="A21" s="125"/>
      <c r="B21" s="126" t="s">
        <v>288</v>
      </c>
      <c r="C21" s="127"/>
      <c r="D21" s="127"/>
      <c r="E21" s="127"/>
      <c r="F21" s="127"/>
      <c r="G21" s="127"/>
    </row>
    <row r="22" spans="1:7" ht="15.75">
      <c r="A22" s="125">
        <v>3</v>
      </c>
      <c r="B22" s="126" t="s">
        <v>289</v>
      </c>
      <c r="C22" s="127"/>
      <c r="D22" s="127"/>
      <c r="E22" s="127"/>
      <c r="F22" s="127"/>
      <c r="G22" s="127"/>
    </row>
    <row r="23" spans="1:7" ht="15.75">
      <c r="A23" s="125"/>
      <c r="B23" s="126"/>
      <c r="C23" s="127"/>
      <c r="D23" s="127"/>
      <c r="E23" s="127"/>
      <c r="F23" s="127"/>
      <c r="G23" s="127"/>
    </row>
    <row r="24" spans="1:7" ht="15.75">
      <c r="A24" s="252" t="s">
        <v>283</v>
      </c>
      <c r="B24" s="253" t="s">
        <v>284</v>
      </c>
      <c r="C24" s="255"/>
      <c r="D24" s="255"/>
      <c r="E24" s="255"/>
      <c r="F24" s="255"/>
      <c r="G24" s="255"/>
    </row>
    <row r="25" spans="1:7" ht="15.75">
      <c r="A25" s="125">
        <v>1</v>
      </c>
      <c r="B25" s="126" t="s">
        <v>290</v>
      </c>
      <c r="C25" s="127"/>
      <c r="D25" s="127"/>
      <c r="E25" s="127"/>
      <c r="F25" s="127"/>
      <c r="G25" s="127"/>
    </row>
    <row r="26" spans="1:7" ht="15.75">
      <c r="A26" s="125">
        <v>2</v>
      </c>
      <c r="B26" s="126" t="s">
        <v>291</v>
      </c>
      <c r="C26" s="127"/>
      <c r="D26" s="127"/>
      <c r="E26" s="127"/>
      <c r="F26" s="127"/>
      <c r="G26" s="127"/>
    </row>
    <row r="27" spans="1:7" ht="15.75">
      <c r="A27" s="125"/>
      <c r="B27" s="126" t="s">
        <v>292</v>
      </c>
      <c r="C27" s="127"/>
      <c r="D27" s="127"/>
      <c r="E27" s="127"/>
      <c r="F27" s="127"/>
      <c r="G27" s="127"/>
    </row>
    <row r="28" spans="1:7" ht="15.75">
      <c r="A28" s="125"/>
      <c r="B28" s="126" t="s">
        <v>293</v>
      </c>
      <c r="C28" s="127"/>
      <c r="D28" s="127"/>
      <c r="E28" s="127"/>
      <c r="F28" s="127"/>
      <c r="G28" s="127"/>
    </row>
    <row r="29" spans="1:7" ht="15.75">
      <c r="A29" s="125"/>
      <c r="B29" s="126" t="s">
        <v>294</v>
      </c>
      <c r="C29" s="127"/>
      <c r="D29" s="127"/>
      <c r="E29" s="127"/>
      <c r="F29" s="127"/>
      <c r="G29" s="127"/>
    </row>
    <row r="30" spans="1:7" ht="15.75">
      <c r="A30" s="125"/>
      <c r="B30" s="126" t="s">
        <v>295</v>
      </c>
      <c r="C30" s="127"/>
      <c r="D30" s="127"/>
      <c r="E30" s="127"/>
      <c r="F30" s="127"/>
      <c r="G30" s="127"/>
    </row>
    <row r="31" spans="1:7" ht="15.75">
      <c r="A31" s="125"/>
      <c r="B31" s="126" t="s">
        <v>296</v>
      </c>
      <c r="C31" s="127"/>
      <c r="D31" s="127"/>
      <c r="E31" s="127"/>
      <c r="F31" s="127"/>
      <c r="G31" s="127"/>
    </row>
    <row r="32" spans="1:7" ht="15.75">
      <c r="A32" s="125">
        <v>3</v>
      </c>
      <c r="B32" s="126" t="s">
        <v>297</v>
      </c>
      <c r="C32" s="127"/>
      <c r="D32" s="127"/>
      <c r="E32" s="127"/>
      <c r="F32" s="127"/>
      <c r="G32" s="127"/>
    </row>
    <row r="33" spans="1:7" ht="31.5">
      <c r="A33" s="125">
        <v>4</v>
      </c>
      <c r="B33" s="126" t="s">
        <v>304</v>
      </c>
      <c r="C33" s="127"/>
      <c r="D33" s="127"/>
      <c r="E33" s="127"/>
      <c r="F33" s="127"/>
      <c r="G33" s="127"/>
    </row>
    <row r="34" spans="1:7" ht="15.75">
      <c r="A34" s="125">
        <v>5</v>
      </c>
      <c r="B34" s="126" t="s">
        <v>298</v>
      </c>
      <c r="C34" s="127"/>
      <c r="D34" s="127"/>
      <c r="E34" s="127"/>
      <c r="F34" s="127"/>
      <c r="G34" s="127"/>
    </row>
    <row r="35" spans="1:7" ht="31.5">
      <c r="A35" s="125">
        <v>6</v>
      </c>
      <c r="B35" s="126" t="s">
        <v>299</v>
      </c>
      <c r="C35" s="127"/>
      <c r="D35" s="127"/>
      <c r="E35" s="127"/>
      <c r="F35" s="127"/>
      <c r="G35" s="127"/>
    </row>
    <row r="36" spans="1:7" ht="15.75">
      <c r="A36" s="125">
        <v>7</v>
      </c>
      <c r="B36" s="126" t="s">
        <v>300</v>
      </c>
      <c r="C36" s="127"/>
      <c r="D36" s="127"/>
      <c r="E36" s="127"/>
      <c r="F36" s="127"/>
      <c r="G36" s="127"/>
    </row>
    <row r="37" spans="1:7" ht="15.75">
      <c r="A37" s="256">
        <v>8</v>
      </c>
      <c r="B37" s="257" t="s">
        <v>301</v>
      </c>
      <c r="C37" s="258"/>
      <c r="D37" s="258"/>
      <c r="E37" s="258"/>
      <c r="F37" s="258"/>
      <c r="G37" s="258" t="s">
        <v>399</v>
      </c>
    </row>
    <row r="38" spans="1:7" ht="15.75">
      <c r="A38" s="125"/>
      <c r="B38" s="126"/>
      <c r="C38" s="127"/>
      <c r="D38" s="127"/>
      <c r="E38" s="127"/>
      <c r="F38" s="127"/>
      <c r="G38" s="127"/>
    </row>
    <row r="39" spans="1:7" ht="15.75">
      <c r="A39" s="252" t="s">
        <v>305</v>
      </c>
      <c r="B39" s="253" t="s">
        <v>307</v>
      </c>
      <c r="C39" s="255"/>
      <c r="D39" s="255"/>
      <c r="E39" s="255"/>
      <c r="F39" s="255"/>
      <c r="G39" s="255"/>
    </row>
    <row r="40" spans="1:7" ht="31.5">
      <c r="A40" s="125">
        <v>1</v>
      </c>
      <c r="B40" s="126" t="s">
        <v>129</v>
      </c>
      <c r="C40" s="127"/>
      <c r="D40" s="127"/>
      <c r="E40" s="127"/>
      <c r="F40" s="127"/>
      <c r="G40" s="127"/>
    </row>
    <row r="41" spans="1:7" ht="15.75">
      <c r="A41" s="125">
        <v>2</v>
      </c>
      <c r="B41" s="128" t="s">
        <v>130</v>
      </c>
      <c r="C41" s="127"/>
      <c r="D41" s="127"/>
      <c r="E41" s="127"/>
      <c r="F41" s="127"/>
      <c r="G41" s="127"/>
    </row>
    <row r="42" spans="1:7" ht="31.5">
      <c r="A42" s="125">
        <v>3</v>
      </c>
      <c r="B42" s="128" t="s">
        <v>515</v>
      </c>
      <c r="C42" s="127"/>
      <c r="D42" s="127"/>
      <c r="E42" s="127"/>
      <c r="F42" s="127"/>
      <c r="G42" s="127"/>
    </row>
    <row r="43" spans="1:7" ht="31.5">
      <c r="A43" s="125">
        <v>4</v>
      </c>
      <c r="B43" s="128" t="s">
        <v>131</v>
      </c>
      <c r="C43" s="127"/>
      <c r="D43" s="127"/>
      <c r="E43" s="127"/>
      <c r="F43" s="127"/>
      <c r="G43" s="127"/>
    </row>
    <row r="44" spans="1:7" ht="15.75">
      <c r="A44" s="125">
        <v>5</v>
      </c>
      <c r="B44" s="128" t="s">
        <v>308</v>
      </c>
      <c r="C44" s="127"/>
      <c r="D44" s="127"/>
      <c r="E44" s="127"/>
      <c r="F44" s="127"/>
      <c r="G44" s="127"/>
    </row>
    <row r="45" spans="1:7" ht="15.75">
      <c r="A45" s="125">
        <v>6</v>
      </c>
      <c r="B45" s="128" t="s">
        <v>306</v>
      </c>
      <c r="C45" s="127"/>
      <c r="D45" s="127"/>
      <c r="E45" s="127"/>
      <c r="F45" s="127"/>
      <c r="G45" s="127"/>
    </row>
    <row r="46" spans="1:7" ht="15.75">
      <c r="A46" s="259"/>
      <c r="B46" s="260" t="s">
        <v>302</v>
      </c>
      <c r="C46" s="261"/>
      <c r="D46" s="261"/>
      <c r="E46" s="261"/>
      <c r="F46" s="261"/>
      <c r="G46" s="258" t="s">
        <v>399</v>
      </c>
    </row>
    <row r="47" spans="2:3" ht="15.75">
      <c r="B47" s="32"/>
      <c r="C47" s="16"/>
    </row>
    <row r="48" spans="2:3" ht="15.75">
      <c r="B48" s="32" t="s">
        <v>163</v>
      </c>
      <c r="C48" s="16"/>
    </row>
    <row r="49" spans="1:3" ht="15.75">
      <c r="A49" s="124">
        <v>1</v>
      </c>
      <c r="B49" s="32" t="s">
        <v>164</v>
      </c>
      <c r="C49" s="16"/>
    </row>
    <row r="50" spans="2:3" ht="15.75">
      <c r="B50" s="37"/>
      <c r="C50" s="16"/>
    </row>
    <row r="51" spans="1:3" ht="15.75">
      <c r="A51" s="124">
        <v>2</v>
      </c>
      <c r="B51" s="32" t="s">
        <v>165</v>
      </c>
      <c r="C51" s="16"/>
    </row>
    <row r="52" spans="2:3" ht="15.75">
      <c r="B52" s="37"/>
      <c r="C52" s="16"/>
    </row>
    <row r="53" spans="1:3" ht="15.75">
      <c r="A53" s="124">
        <v>3</v>
      </c>
      <c r="B53" s="32" t="s">
        <v>166</v>
      </c>
      <c r="C53" s="16"/>
    </row>
    <row r="54" spans="2:3" ht="15.75">
      <c r="B54" s="37"/>
      <c r="C54" s="16"/>
    </row>
    <row r="55" spans="2:3" ht="15.75">
      <c r="B55" s="37"/>
      <c r="C55" s="16"/>
    </row>
    <row r="56" spans="2:3" ht="15.75">
      <c r="B56" s="32"/>
      <c r="C56" s="16"/>
    </row>
    <row r="57" spans="1:3" ht="15.75">
      <c r="A57" s="124">
        <v>4</v>
      </c>
      <c r="B57" s="37" t="s">
        <v>170</v>
      </c>
      <c r="C57" s="16"/>
    </row>
    <row r="58" spans="2:3" ht="15.75">
      <c r="B58" s="32"/>
      <c r="C58" s="16"/>
    </row>
    <row r="59" spans="2:3" ht="15.75">
      <c r="B59" s="32"/>
      <c r="C59" s="16"/>
    </row>
    <row r="60" spans="2:3" ht="15.75">
      <c r="B60" s="32"/>
      <c r="C60" s="16"/>
    </row>
    <row r="61" spans="2:3" ht="15.75">
      <c r="B61" s="32"/>
      <c r="C61" s="16"/>
    </row>
    <row r="62" spans="2:7" ht="15.75">
      <c r="B62" s="16"/>
      <c r="C62" s="359" t="s">
        <v>136</v>
      </c>
      <c r="D62" s="359"/>
      <c r="E62" s="359"/>
      <c r="F62" s="359"/>
      <c r="G62" s="359"/>
    </row>
    <row r="63" spans="2:7" ht="15.75">
      <c r="B63" s="17"/>
      <c r="C63" s="17"/>
      <c r="D63" s="17"/>
      <c r="E63" s="239"/>
      <c r="F63" s="239"/>
      <c r="G63" s="17"/>
    </row>
    <row r="64" spans="2:7" ht="15.75">
      <c r="B64" s="17" t="s">
        <v>138</v>
      </c>
      <c r="C64" s="359" t="s">
        <v>135</v>
      </c>
      <c r="D64" s="359"/>
      <c r="E64" s="359"/>
      <c r="F64" s="359"/>
      <c r="G64" s="359"/>
    </row>
    <row r="65" spans="2:7" ht="15.75">
      <c r="B65" s="17"/>
      <c r="C65" s="359"/>
      <c r="D65" s="359"/>
      <c r="E65" s="359"/>
      <c r="F65" s="359"/>
      <c r="G65" s="359"/>
    </row>
    <row r="66" spans="2:7" ht="15.75">
      <c r="B66" s="17"/>
      <c r="C66" s="359"/>
      <c r="D66" s="359"/>
      <c r="E66" s="359"/>
      <c r="F66" s="359"/>
      <c r="G66" s="359"/>
    </row>
    <row r="67" spans="2:7" ht="15.75">
      <c r="B67" s="123"/>
      <c r="C67" s="359"/>
      <c r="D67" s="359"/>
      <c r="E67" s="359"/>
      <c r="F67" s="359"/>
      <c r="G67" s="359"/>
    </row>
    <row r="68" spans="2:7" ht="15.75">
      <c r="B68" s="123" t="s">
        <v>139</v>
      </c>
      <c r="C68" s="359" t="s">
        <v>137</v>
      </c>
      <c r="D68" s="359"/>
      <c r="E68" s="359"/>
      <c r="F68" s="359"/>
      <c r="G68" s="359"/>
    </row>
    <row r="69" spans="2:7" ht="15.75">
      <c r="B69" s="123"/>
      <c r="C69" s="359"/>
      <c r="D69" s="359"/>
      <c r="E69" s="359"/>
      <c r="F69" s="359"/>
      <c r="G69" s="359"/>
    </row>
    <row r="70" spans="2:7" ht="15.75">
      <c r="B70" s="123"/>
      <c r="C70" s="359"/>
      <c r="D70" s="359"/>
      <c r="E70" s="359"/>
      <c r="F70" s="359"/>
      <c r="G70" s="359"/>
    </row>
    <row r="71" ht="15">
      <c r="B71" s="123"/>
    </row>
    <row r="72" ht="15">
      <c r="B72" s="123"/>
    </row>
    <row r="73" ht="15">
      <c r="B73" s="123"/>
    </row>
    <row r="88" ht="15">
      <c r="B88" t="s">
        <v>169</v>
      </c>
    </row>
    <row r="89" spans="1:7" ht="15">
      <c r="A89" s="124" t="s">
        <v>140</v>
      </c>
      <c r="B89" t="s">
        <v>143</v>
      </c>
      <c r="G89" t="s">
        <v>151</v>
      </c>
    </row>
    <row r="90" spans="2:7" ht="15">
      <c r="B90" t="s">
        <v>156</v>
      </c>
      <c r="G90" t="s">
        <v>147</v>
      </c>
    </row>
    <row r="91" spans="2:7" ht="15">
      <c r="B91" t="s">
        <v>145</v>
      </c>
      <c r="G91" t="s">
        <v>152</v>
      </c>
    </row>
    <row r="92" spans="2:7" ht="15">
      <c r="B92" t="s">
        <v>155</v>
      </c>
      <c r="G92" t="s">
        <v>154</v>
      </c>
    </row>
    <row r="93" ht="15">
      <c r="G93" t="s">
        <v>168</v>
      </c>
    </row>
    <row r="94" spans="1:7" ht="15">
      <c r="A94" s="124" t="s">
        <v>142</v>
      </c>
      <c r="B94" t="s">
        <v>144</v>
      </c>
      <c r="G94" t="s">
        <v>148</v>
      </c>
    </row>
    <row r="95" spans="2:7" ht="15">
      <c r="B95" t="s">
        <v>141</v>
      </c>
      <c r="G95" t="s">
        <v>153</v>
      </c>
    </row>
    <row r="96" spans="2:7" ht="15">
      <c r="B96" t="s">
        <v>146</v>
      </c>
      <c r="G96" t="s">
        <v>149</v>
      </c>
    </row>
    <row r="97" spans="2:7" ht="15">
      <c r="B97" t="s">
        <v>157</v>
      </c>
      <c r="G97" t="s">
        <v>150</v>
      </c>
    </row>
    <row r="98" ht="15">
      <c r="G98" t="s">
        <v>167</v>
      </c>
    </row>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sheetData>
  <sheetProtection/>
  <mergeCells count="21">
    <mergeCell ref="B1:G1"/>
    <mergeCell ref="B2:G2"/>
    <mergeCell ref="B3:G3"/>
    <mergeCell ref="B4:G4"/>
    <mergeCell ref="B5:G5"/>
    <mergeCell ref="A8:G8"/>
    <mergeCell ref="A9:G9"/>
    <mergeCell ref="A10:G10"/>
    <mergeCell ref="C62:G62"/>
    <mergeCell ref="C15:D15"/>
    <mergeCell ref="E15:F15"/>
    <mergeCell ref="B15:B16"/>
    <mergeCell ref="A15:A16"/>
    <mergeCell ref="G15:G16"/>
    <mergeCell ref="C64:G64"/>
    <mergeCell ref="C66:G66"/>
    <mergeCell ref="C67:G67"/>
    <mergeCell ref="C68:G68"/>
    <mergeCell ref="C69:G69"/>
    <mergeCell ref="C70:G70"/>
    <mergeCell ref="C65:G65"/>
  </mergeCells>
  <printOptions/>
  <pageMargins left="0.29" right="0.25" top="0.7480314960629921" bottom="0.7480314960629921" header="0.31496062992125984" footer="0.31496062992125984"/>
  <pageSetup orientation="portrait" paperSize="5" scale="75"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N62"/>
  <sheetViews>
    <sheetView zoomScale="115" zoomScaleNormal="115" zoomScalePageLayoutView="0" workbookViewId="0" topLeftCell="A10">
      <selection activeCell="C21" sqref="C21:D21"/>
    </sheetView>
  </sheetViews>
  <sheetFormatPr defaultColWidth="9.140625" defaultRowHeight="15"/>
  <cols>
    <col min="1" max="1" width="4.140625" style="3" customWidth="1"/>
    <col min="2" max="2" width="21.28125" style="3" customWidth="1"/>
    <col min="3" max="3" width="2.57421875" style="3" customWidth="1"/>
    <col min="4" max="4" width="12.140625" style="3" customWidth="1"/>
    <col min="5" max="5" width="17.7109375" style="3" customWidth="1"/>
    <col min="6" max="6" width="26.7109375" style="3" customWidth="1"/>
    <col min="7" max="7" width="18.140625" style="3" customWidth="1"/>
    <col min="8" max="8" width="16.421875" style="3" customWidth="1"/>
    <col min="9" max="9" width="14.7109375" style="3" customWidth="1"/>
    <col min="10" max="10" width="16.421875" style="3" customWidth="1"/>
    <col min="11" max="11" width="2.57421875" style="3" customWidth="1"/>
    <col min="12" max="12" width="13.8515625" style="3" customWidth="1"/>
    <col min="13" max="13" width="15.00390625" style="3" customWidth="1"/>
    <col min="14" max="16384" width="9.140625" style="3" customWidth="1"/>
  </cols>
  <sheetData>
    <row r="1" spans="4:13" ht="14.25" customHeight="1">
      <c r="D1" s="371" t="s">
        <v>99</v>
      </c>
      <c r="E1" s="371"/>
      <c r="F1" s="371"/>
      <c r="G1" s="371"/>
      <c r="H1" s="371"/>
      <c r="I1" s="371"/>
      <c r="J1" s="371"/>
      <c r="K1" s="371"/>
      <c r="L1" s="371"/>
      <c r="M1" s="371"/>
    </row>
    <row r="2" spans="4:13" ht="12" customHeight="1">
      <c r="D2" s="371"/>
      <c r="E2" s="371"/>
      <c r="F2" s="371"/>
      <c r="G2" s="371"/>
      <c r="H2" s="371"/>
      <c r="I2" s="371"/>
      <c r="J2" s="371"/>
      <c r="K2" s="371"/>
      <c r="L2" s="371"/>
      <c r="M2" s="371"/>
    </row>
    <row r="3" spans="4:13" ht="26.25">
      <c r="D3" s="370" t="s">
        <v>100</v>
      </c>
      <c r="E3" s="370"/>
      <c r="F3" s="370"/>
      <c r="G3" s="370"/>
      <c r="H3" s="370"/>
      <c r="I3" s="370"/>
      <c r="J3" s="370"/>
      <c r="K3" s="370"/>
      <c r="L3" s="370"/>
      <c r="M3" s="370"/>
    </row>
    <row r="4" spans="4:13" ht="15.75">
      <c r="D4" s="372" t="s">
        <v>101</v>
      </c>
      <c r="E4" s="372"/>
      <c r="F4" s="372"/>
      <c r="G4" s="372"/>
      <c r="H4" s="372"/>
      <c r="I4" s="372"/>
      <c r="J4" s="372"/>
      <c r="K4" s="372"/>
      <c r="L4" s="372"/>
      <c r="M4" s="372"/>
    </row>
    <row r="5" spans="4:13" ht="15.75">
      <c r="D5" s="373" t="s">
        <v>102</v>
      </c>
      <c r="E5" s="373"/>
      <c r="F5" s="373"/>
      <c r="G5" s="373"/>
      <c r="H5" s="373"/>
      <c r="I5" s="373"/>
      <c r="J5" s="373"/>
      <c r="K5" s="373"/>
      <c r="L5" s="373"/>
      <c r="M5" s="373"/>
    </row>
    <row r="6" spans="12:13" ht="15.75">
      <c r="L6" s="372"/>
      <c r="M6" s="372"/>
    </row>
    <row r="7" ht="7.5" customHeight="1" thickBot="1"/>
    <row r="8" spans="1:13" ht="22.5" customHeight="1" thickTop="1">
      <c r="A8" s="375" t="s">
        <v>400</v>
      </c>
      <c r="B8" s="375"/>
      <c r="C8" s="375"/>
      <c r="D8" s="375"/>
      <c r="E8" s="375"/>
      <c r="F8" s="375"/>
      <c r="G8" s="375"/>
      <c r="H8" s="375"/>
      <c r="I8" s="375"/>
      <c r="J8" s="375"/>
      <c r="K8" s="375"/>
      <c r="L8" s="375"/>
      <c r="M8" s="375"/>
    </row>
    <row r="10" spans="1:13" ht="15.75">
      <c r="A10" s="376" t="s">
        <v>11</v>
      </c>
      <c r="B10" s="376"/>
      <c r="C10" s="136" t="s">
        <v>20</v>
      </c>
      <c r="D10" s="377" t="s">
        <v>99</v>
      </c>
      <c r="E10" s="377"/>
      <c r="F10" s="377"/>
      <c r="G10" s="377"/>
      <c r="J10" s="3" t="s">
        <v>15</v>
      </c>
      <c r="K10" s="3" t="s">
        <v>20</v>
      </c>
      <c r="L10" s="358"/>
      <c r="M10" s="358"/>
    </row>
    <row r="11" ht="6" customHeight="1">
      <c r="C11" s="136"/>
    </row>
    <row r="12" spans="1:13" ht="15.75">
      <c r="A12" s="3" t="s">
        <v>401</v>
      </c>
      <c r="C12" s="136" t="s">
        <v>20</v>
      </c>
      <c r="D12" s="362"/>
      <c r="E12" s="362"/>
      <c r="F12" s="362"/>
      <c r="G12" s="362"/>
      <c r="J12" s="3" t="s">
        <v>16</v>
      </c>
      <c r="K12" s="3" t="s">
        <v>20</v>
      </c>
      <c r="L12" s="362"/>
      <c r="M12" s="362"/>
    </row>
    <row r="13" spans="3:7" ht="6" customHeight="1">
      <c r="C13" s="136"/>
      <c r="D13" s="137"/>
      <c r="E13" s="137"/>
      <c r="F13" s="137"/>
      <c r="G13" s="137"/>
    </row>
    <row r="14" spans="1:13" ht="15.75">
      <c r="A14" s="3" t="s">
        <v>12</v>
      </c>
      <c r="C14" s="136" t="s">
        <v>20</v>
      </c>
      <c r="D14" s="374"/>
      <c r="E14" s="374"/>
      <c r="F14" s="374"/>
      <c r="G14" s="374"/>
      <c r="J14" s="3" t="s">
        <v>17</v>
      </c>
      <c r="K14" s="3" t="s">
        <v>20</v>
      </c>
      <c r="L14" s="358"/>
      <c r="M14" s="358"/>
    </row>
    <row r="15" ht="5.25" customHeight="1">
      <c r="C15" s="136"/>
    </row>
    <row r="16" spans="1:13" ht="15.75">
      <c r="A16" s="3" t="s">
        <v>13</v>
      </c>
      <c r="C16" s="136" t="s">
        <v>20</v>
      </c>
      <c r="D16" s="362"/>
      <c r="E16" s="362"/>
      <c r="F16" s="362"/>
      <c r="G16" s="362"/>
      <c r="J16" s="3" t="s">
        <v>18</v>
      </c>
      <c r="K16" s="3" t="s">
        <v>20</v>
      </c>
      <c r="L16" s="362"/>
      <c r="M16" s="362"/>
    </row>
    <row r="17" ht="6.75" customHeight="1">
      <c r="C17" s="136"/>
    </row>
    <row r="18" spans="1:13" ht="15.75">
      <c r="A18" s="3" t="s">
        <v>14</v>
      </c>
      <c r="C18" s="136" t="s">
        <v>20</v>
      </c>
      <c r="D18" s="362"/>
      <c r="E18" s="362"/>
      <c r="F18" s="362"/>
      <c r="G18" s="362"/>
      <c r="J18" s="3" t="s">
        <v>19</v>
      </c>
      <c r="K18" s="3" t="s">
        <v>20</v>
      </c>
      <c r="L18" s="358"/>
      <c r="M18" s="358"/>
    </row>
    <row r="19" ht="5.25" customHeight="1"/>
    <row r="20" ht="9.75" customHeight="1"/>
    <row r="21" spans="1:14" ht="66.75" customHeight="1">
      <c r="A21" s="138" t="s">
        <v>0</v>
      </c>
      <c r="B21" s="77" t="s">
        <v>1</v>
      </c>
      <c r="C21" s="363" t="s">
        <v>2</v>
      </c>
      <c r="D21" s="363"/>
      <c r="E21" s="139" t="s">
        <v>3</v>
      </c>
      <c r="F21" s="77" t="s">
        <v>4</v>
      </c>
      <c r="G21" s="77" t="s">
        <v>103</v>
      </c>
      <c r="H21" s="139" t="s">
        <v>6</v>
      </c>
      <c r="I21" s="139" t="s">
        <v>7</v>
      </c>
      <c r="J21" s="77" t="s">
        <v>8</v>
      </c>
      <c r="K21" s="381" t="s">
        <v>50</v>
      </c>
      <c r="L21" s="382"/>
      <c r="M21" s="138" t="s">
        <v>9</v>
      </c>
      <c r="N21" s="76"/>
    </row>
    <row r="22" spans="1:13" ht="15">
      <c r="A22" s="10">
        <v>1</v>
      </c>
      <c r="B22" s="10">
        <v>2</v>
      </c>
      <c r="C22" s="380">
        <v>3</v>
      </c>
      <c r="D22" s="380"/>
      <c r="E22" s="10">
        <v>4</v>
      </c>
      <c r="F22" s="10">
        <v>5</v>
      </c>
      <c r="G22" s="10">
        <v>6</v>
      </c>
      <c r="H22" s="10">
        <v>7</v>
      </c>
      <c r="I22" s="10">
        <v>8</v>
      </c>
      <c r="J22" s="10"/>
      <c r="K22" s="380">
        <v>10</v>
      </c>
      <c r="L22" s="380"/>
      <c r="M22" s="10">
        <v>11</v>
      </c>
    </row>
    <row r="23" spans="1:13" ht="44.25" customHeight="1">
      <c r="A23" s="47">
        <v>1</v>
      </c>
      <c r="B23" s="38" t="s">
        <v>173</v>
      </c>
      <c r="C23" s="367" t="s">
        <v>521</v>
      </c>
      <c r="D23" s="367">
        <v>43273</v>
      </c>
      <c r="E23" s="39" t="s">
        <v>171</v>
      </c>
      <c r="F23" s="39" t="s">
        <v>172</v>
      </c>
      <c r="G23" s="40">
        <v>530682000</v>
      </c>
      <c r="H23" s="41" t="s">
        <v>116</v>
      </c>
      <c r="I23" s="42">
        <v>43325</v>
      </c>
      <c r="J23" s="43">
        <v>133199250</v>
      </c>
      <c r="K23" s="368">
        <f>G23-J23</f>
        <v>397482750</v>
      </c>
      <c r="L23" s="369"/>
      <c r="M23" s="27" t="s">
        <v>558</v>
      </c>
    </row>
    <row r="24" spans="1:13" ht="15" customHeight="1">
      <c r="A24" s="47"/>
      <c r="B24" s="44"/>
      <c r="C24" s="367" t="s">
        <v>522</v>
      </c>
      <c r="D24" s="367"/>
      <c r="E24" s="44"/>
      <c r="F24" s="44"/>
      <c r="G24" s="45"/>
      <c r="H24" s="41" t="s">
        <v>117</v>
      </c>
      <c r="I24" s="42">
        <v>43445</v>
      </c>
      <c r="J24" s="43">
        <v>279718425</v>
      </c>
      <c r="K24" s="368">
        <f>K23-J24</f>
        <v>117764325</v>
      </c>
      <c r="L24" s="369"/>
      <c r="M24" s="27" t="s">
        <v>559</v>
      </c>
    </row>
    <row r="25" spans="1:13" ht="15" customHeight="1">
      <c r="A25" s="47"/>
      <c r="B25" s="44"/>
      <c r="C25" s="367"/>
      <c r="D25" s="367"/>
      <c r="E25" s="44"/>
      <c r="F25" s="44"/>
      <c r="G25" s="45"/>
      <c r="H25" s="41" t="s">
        <v>118</v>
      </c>
      <c r="I25" s="42">
        <v>43460</v>
      </c>
      <c r="J25" s="43">
        <v>91230225</v>
      </c>
      <c r="K25" s="368">
        <f>K24-J25</f>
        <v>26534100</v>
      </c>
      <c r="L25" s="369"/>
      <c r="M25" s="27"/>
    </row>
    <row r="26" spans="1:13" ht="15" customHeight="1">
      <c r="A26" s="47"/>
      <c r="B26" s="44"/>
      <c r="C26" s="378"/>
      <c r="D26" s="379"/>
      <c r="E26" s="44"/>
      <c r="F26" s="44"/>
      <c r="G26" s="45"/>
      <c r="H26" s="41" t="s">
        <v>119</v>
      </c>
      <c r="I26" s="42">
        <v>43461</v>
      </c>
      <c r="J26" s="43">
        <v>26534100</v>
      </c>
      <c r="K26" s="368">
        <f>K25-J26</f>
        <v>0</v>
      </c>
      <c r="L26" s="369"/>
      <c r="M26" s="27"/>
    </row>
    <row r="27" spans="1:13" ht="15">
      <c r="A27" s="364" t="s">
        <v>98</v>
      </c>
      <c r="B27" s="364"/>
      <c r="C27" s="364"/>
      <c r="D27" s="364"/>
      <c r="E27" s="364"/>
      <c r="F27" s="140"/>
      <c r="G27" s="141">
        <f>SUM(G23:G26)</f>
        <v>530682000</v>
      </c>
      <c r="H27" s="142"/>
      <c r="I27" s="143"/>
      <c r="J27" s="144">
        <f>SUM(J23:J26)</f>
        <v>530682000</v>
      </c>
      <c r="K27" s="383">
        <f>G27-J27</f>
        <v>0</v>
      </c>
      <c r="L27" s="364"/>
      <c r="M27" s="145"/>
    </row>
    <row r="28" spans="1:13" ht="25.5">
      <c r="A28" s="47">
        <v>2</v>
      </c>
      <c r="B28" s="39" t="s">
        <v>174</v>
      </c>
      <c r="C28" s="367">
        <v>43287</v>
      </c>
      <c r="D28" s="367">
        <v>43273</v>
      </c>
      <c r="E28" s="39" t="s">
        <v>171</v>
      </c>
      <c r="F28" s="39" t="s">
        <v>172</v>
      </c>
      <c r="G28" s="45">
        <v>448246000</v>
      </c>
      <c r="H28" s="46" t="s">
        <v>121</v>
      </c>
      <c r="I28" s="42">
        <v>43325</v>
      </c>
      <c r="J28" s="43">
        <v>116172750</v>
      </c>
      <c r="K28" s="368">
        <f>G28-J28</f>
        <v>332073250</v>
      </c>
      <c r="L28" s="369"/>
      <c r="M28" s="27"/>
    </row>
    <row r="29" spans="1:13" ht="13.5" customHeight="1">
      <c r="A29" s="47"/>
      <c r="B29" s="44"/>
      <c r="C29" s="367"/>
      <c r="D29" s="367"/>
      <c r="E29" s="44"/>
      <c r="F29" s="44"/>
      <c r="G29" s="45"/>
      <c r="H29" s="46" t="s">
        <v>122</v>
      </c>
      <c r="I29" s="42">
        <v>43441</v>
      </c>
      <c r="J29" s="43">
        <v>243962775</v>
      </c>
      <c r="K29" s="368">
        <f>K28-J29</f>
        <v>88110475</v>
      </c>
      <c r="L29" s="369"/>
      <c r="M29" s="27"/>
    </row>
    <row r="30" spans="1:13" ht="13.5" customHeight="1">
      <c r="A30" s="47"/>
      <c r="B30" s="44"/>
      <c r="C30" s="367"/>
      <c r="D30" s="367"/>
      <c r="E30" s="44"/>
      <c r="F30" s="44"/>
      <c r="G30" s="45"/>
      <c r="H30" s="46" t="s">
        <v>123</v>
      </c>
      <c r="I30" s="42">
        <v>43461</v>
      </c>
      <c r="J30" s="43">
        <v>65698175</v>
      </c>
      <c r="K30" s="368">
        <f>K29-J30</f>
        <v>22412300</v>
      </c>
      <c r="L30" s="369"/>
      <c r="M30" s="27"/>
    </row>
    <row r="31" spans="1:13" ht="13.5" customHeight="1">
      <c r="A31" s="47"/>
      <c r="B31" s="44"/>
      <c r="C31" s="378"/>
      <c r="D31" s="379"/>
      <c r="E31" s="44"/>
      <c r="F31" s="44"/>
      <c r="G31" s="45"/>
      <c r="H31" s="46" t="s">
        <v>124</v>
      </c>
      <c r="I31" s="42">
        <v>43461</v>
      </c>
      <c r="J31" s="43">
        <v>22412300</v>
      </c>
      <c r="K31" s="368">
        <f>K30-J31</f>
        <v>0</v>
      </c>
      <c r="L31" s="369"/>
      <c r="M31" s="27"/>
    </row>
    <row r="32" spans="1:13" ht="15">
      <c r="A32" s="364" t="s">
        <v>98</v>
      </c>
      <c r="B32" s="364"/>
      <c r="C32" s="364"/>
      <c r="D32" s="364"/>
      <c r="E32" s="364"/>
      <c r="F32" s="140"/>
      <c r="G32" s="141">
        <f>SUM(G28:G31)</f>
        <v>448246000</v>
      </c>
      <c r="H32" s="142"/>
      <c r="I32" s="143"/>
      <c r="J32" s="144">
        <f>SUM(J28:J31)</f>
        <v>448246000</v>
      </c>
      <c r="K32" s="365">
        <f>G32-J32</f>
        <v>0</v>
      </c>
      <c r="L32" s="366"/>
      <c r="M32" s="30"/>
    </row>
    <row r="33" spans="1:13" ht="15">
      <c r="A33" s="364" t="s">
        <v>105</v>
      </c>
      <c r="B33" s="364"/>
      <c r="C33" s="364"/>
      <c r="D33" s="364"/>
      <c r="E33" s="364"/>
      <c r="F33" s="140"/>
      <c r="G33" s="141">
        <f>G32+G27</f>
        <v>978928000</v>
      </c>
      <c r="H33" s="142"/>
      <c r="I33" s="143"/>
      <c r="J33" s="141">
        <f>J32+J27</f>
        <v>978928000</v>
      </c>
      <c r="K33" s="365">
        <f>SUM(K27+K32)</f>
        <v>0</v>
      </c>
      <c r="L33" s="366"/>
      <c r="M33" s="146"/>
    </row>
    <row r="34" spans="3:12" ht="15">
      <c r="C34" s="147"/>
      <c r="D34" s="147"/>
      <c r="G34" s="76"/>
      <c r="I34" s="147"/>
      <c r="J34" s="76"/>
      <c r="K34" s="76"/>
      <c r="L34" s="76"/>
    </row>
    <row r="35" spans="3:12" ht="15">
      <c r="C35" s="147"/>
      <c r="D35" s="147"/>
      <c r="G35" s="76"/>
      <c r="I35" s="147" t="s">
        <v>560</v>
      </c>
      <c r="J35" s="27"/>
      <c r="K35" s="76"/>
      <c r="L35" s="76"/>
    </row>
    <row r="36" spans="3:12" ht="15">
      <c r="C36" s="147"/>
      <c r="D36" s="147"/>
      <c r="G36" s="76"/>
      <c r="I36" s="147" t="s">
        <v>561</v>
      </c>
      <c r="J36" s="27"/>
      <c r="K36" s="76"/>
      <c r="L36" s="76"/>
    </row>
    <row r="37" spans="3:12" ht="15">
      <c r="C37" s="147"/>
      <c r="D37" s="147"/>
      <c r="G37" s="76"/>
      <c r="I37" s="147" t="s">
        <v>562</v>
      </c>
      <c r="J37" s="27"/>
      <c r="K37" s="76"/>
      <c r="L37" s="76"/>
    </row>
    <row r="38" spans="1:12" ht="15">
      <c r="A38" s="161" t="s">
        <v>179</v>
      </c>
      <c r="C38" s="147"/>
      <c r="D38" s="147"/>
      <c r="G38" s="76"/>
      <c r="I38" s="147"/>
      <c r="J38" s="76"/>
      <c r="K38" s="76"/>
      <c r="L38" s="76"/>
    </row>
    <row r="39" spans="1:12" ht="15">
      <c r="A39" s="3">
        <v>1</v>
      </c>
      <c r="C39" s="147"/>
      <c r="D39" s="147"/>
      <c r="G39" s="76"/>
      <c r="I39" s="147"/>
      <c r="J39" s="76"/>
      <c r="K39" s="76"/>
      <c r="L39" s="76"/>
    </row>
    <row r="40" spans="1:12" ht="15">
      <c r="A40" s="3">
        <v>2</v>
      </c>
      <c r="C40" s="147"/>
      <c r="D40" s="147"/>
      <c r="G40" s="76"/>
      <c r="I40" s="147"/>
      <c r="J40" s="76"/>
      <c r="K40" s="76"/>
      <c r="L40" s="76"/>
    </row>
    <row r="41" spans="3:12" ht="15">
      <c r="C41" s="147"/>
      <c r="D41" s="147"/>
      <c r="G41" s="76"/>
      <c r="I41" s="147"/>
      <c r="J41" s="76"/>
      <c r="K41" s="76"/>
      <c r="L41" s="76"/>
    </row>
    <row r="42" spans="1:12" ht="15">
      <c r="A42" s="161" t="s">
        <v>190</v>
      </c>
      <c r="C42" s="147"/>
      <c r="D42" s="147"/>
      <c r="G42" s="76"/>
      <c r="I42" s="147"/>
      <c r="J42" s="76"/>
      <c r="K42" s="76"/>
      <c r="L42" s="76"/>
    </row>
    <row r="43" spans="1:12" ht="15">
      <c r="A43" s="3">
        <v>1</v>
      </c>
      <c r="B43" s="3" t="s">
        <v>557</v>
      </c>
      <c r="C43" s="147"/>
      <c r="D43" s="147"/>
      <c r="G43" s="76"/>
      <c r="I43" s="147"/>
      <c r="J43" s="76"/>
      <c r="K43" s="76"/>
      <c r="L43" s="76"/>
    </row>
    <row r="44" spans="1:12" ht="15">
      <c r="A44" s="3">
        <v>2</v>
      </c>
      <c r="B44" s="3" t="s">
        <v>181</v>
      </c>
      <c r="C44" s="147"/>
      <c r="D44" s="147"/>
      <c r="G44" s="76"/>
      <c r="I44" s="147"/>
      <c r="J44" s="76"/>
      <c r="K44" s="76"/>
      <c r="L44" s="76"/>
    </row>
    <row r="45" spans="1:12" ht="15">
      <c r="A45" s="3">
        <v>3</v>
      </c>
      <c r="B45" s="3" t="s">
        <v>555</v>
      </c>
      <c r="C45" s="147"/>
      <c r="D45" s="147"/>
      <c r="G45" s="76"/>
      <c r="I45" s="147"/>
      <c r="J45" s="76"/>
      <c r="K45" s="76"/>
      <c r="L45" s="76"/>
    </row>
    <row r="46" spans="1:12" ht="15">
      <c r="A46" s="3">
        <v>4</v>
      </c>
      <c r="B46" s="3" t="s">
        <v>182</v>
      </c>
      <c r="C46" s="147"/>
      <c r="D46" s="147"/>
      <c r="G46" s="76"/>
      <c r="I46" s="147"/>
      <c r="J46" s="76"/>
      <c r="K46" s="76"/>
      <c r="L46" s="76"/>
    </row>
    <row r="47" spans="1:12" ht="15">
      <c r="A47" s="3">
        <v>5</v>
      </c>
      <c r="B47" s="3" t="s">
        <v>183</v>
      </c>
      <c r="C47" s="147"/>
      <c r="D47" s="147"/>
      <c r="G47" s="76"/>
      <c r="I47" s="147"/>
      <c r="J47" s="76"/>
      <c r="K47" s="76"/>
      <c r="L47" s="76"/>
    </row>
    <row r="48" spans="1:12" ht="15">
      <c r="A48" s="3">
        <v>6</v>
      </c>
      <c r="B48" s="3" t="s">
        <v>184</v>
      </c>
      <c r="C48" s="147"/>
      <c r="D48" s="147"/>
      <c r="G48" s="76"/>
      <c r="I48" s="147"/>
      <c r="J48" s="76"/>
      <c r="K48" s="76"/>
      <c r="L48" s="76"/>
    </row>
    <row r="49" spans="1:12" ht="15">
      <c r="A49" s="3">
        <v>7</v>
      </c>
      <c r="B49" s="3" t="s">
        <v>185</v>
      </c>
      <c r="C49" s="147"/>
      <c r="D49" s="147"/>
      <c r="G49" s="76"/>
      <c r="I49" s="147"/>
      <c r="J49" s="76"/>
      <c r="K49" s="76"/>
      <c r="L49" s="76"/>
    </row>
    <row r="50" spans="1:12" ht="15">
      <c r="A50" s="3">
        <v>8</v>
      </c>
      <c r="B50" s="3" t="s">
        <v>186</v>
      </c>
      <c r="C50" s="147"/>
      <c r="D50" s="147"/>
      <c r="G50" s="76"/>
      <c r="I50" s="147"/>
      <c r="J50" s="76"/>
      <c r="K50" s="76"/>
      <c r="L50" s="76"/>
    </row>
    <row r="51" spans="1:12" ht="15">
      <c r="A51" s="3">
        <v>9</v>
      </c>
      <c r="B51" s="3" t="s">
        <v>187</v>
      </c>
      <c r="C51" s="147"/>
      <c r="D51" s="147"/>
      <c r="G51" s="76"/>
      <c r="I51" s="147"/>
      <c r="J51" s="76"/>
      <c r="K51" s="76"/>
      <c r="L51" s="76"/>
    </row>
    <row r="52" spans="1:12" ht="15">
      <c r="A52" s="3">
        <v>10</v>
      </c>
      <c r="B52" s="3" t="s">
        <v>188</v>
      </c>
      <c r="C52" s="147"/>
      <c r="D52" s="147"/>
      <c r="G52" s="76"/>
      <c r="I52" s="147"/>
      <c r="J52" s="76"/>
      <c r="K52" s="76"/>
      <c r="L52" s="76"/>
    </row>
    <row r="53" spans="1:12" ht="15">
      <c r="A53" s="3">
        <v>11</v>
      </c>
      <c r="B53" s="3" t="s">
        <v>189</v>
      </c>
      <c r="C53" s="147"/>
      <c r="D53" s="147"/>
      <c r="G53" s="76"/>
      <c r="I53" s="147"/>
      <c r="J53" s="76"/>
      <c r="K53" s="76"/>
      <c r="L53" s="76"/>
    </row>
    <row r="54" spans="1:9" ht="15">
      <c r="A54" s="3">
        <v>12</v>
      </c>
      <c r="B54" s="3" t="s">
        <v>499</v>
      </c>
      <c r="G54" s="76"/>
      <c r="I54" s="147"/>
    </row>
    <row r="55" spans="7:9" ht="15">
      <c r="G55" s="76"/>
      <c r="I55" s="147"/>
    </row>
    <row r="56" spans="7:9" ht="15">
      <c r="G56" s="76"/>
      <c r="I56" s="147"/>
    </row>
    <row r="57" spans="7:9" ht="15">
      <c r="G57" s="76"/>
      <c r="I57" s="147"/>
    </row>
    <row r="58" spans="7:9" ht="15">
      <c r="G58" s="76"/>
      <c r="I58" s="147"/>
    </row>
    <row r="59" spans="7:9" ht="15">
      <c r="G59" s="76"/>
      <c r="I59" s="147"/>
    </row>
    <row r="60" ht="15">
      <c r="G60" s="76"/>
    </row>
    <row r="61" ht="15">
      <c r="G61" s="76"/>
    </row>
    <row r="62" ht="15">
      <c r="G62" s="76"/>
    </row>
  </sheetData>
  <sheetProtection/>
  <mergeCells count="43">
    <mergeCell ref="K29:L29"/>
    <mergeCell ref="C31:D31"/>
    <mergeCell ref="C30:D30"/>
    <mergeCell ref="K30:L30"/>
    <mergeCell ref="K31:L31"/>
    <mergeCell ref="K27:L27"/>
    <mergeCell ref="C28:D28"/>
    <mergeCell ref="C26:D26"/>
    <mergeCell ref="K25:L25"/>
    <mergeCell ref="C22:D22"/>
    <mergeCell ref="K21:L21"/>
    <mergeCell ref="K24:L24"/>
    <mergeCell ref="K22:L22"/>
    <mergeCell ref="K23:L23"/>
    <mergeCell ref="C23:D23"/>
    <mergeCell ref="A8:M8"/>
    <mergeCell ref="A10:B10"/>
    <mergeCell ref="L10:M10"/>
    <mergeCell ref="D10:G10"/>
    <mergeCell ref="D12:G12"/>
    <mergeCell ref="D18:G18"/>
    <mergeCell ref="L18:M18"/>
    <mergeCell ref="L12:M12"/>
    <mergeCell ref="C25:D25"/>
    <mergeCell ref="A27:E27"/>
    <mergeCell ref="K28:L28"/>
    <mergeCell ref="D3:M3"/>
    <mergeCell ref="D1:M2"/>
    <mergeCell ref="D4:M4"/>
    <mergeCell ref="D5:M5"/>
    <mergeCell ref="D14:G14"/>
    <mergeCell ref="D16:G16"/>
    <mergeCell ref="L6:M6"/>
    <mergeCell ref="L14:M14"/>
    <mergeCell ref="L16:M16"/>
    <mergeCell ref="C21:D21"/>
    <mergeCell ref="A33:E33"/>
    <mergeCell ref="A32:E32"/>
    <mergeCell ref="K32:L32"/>
    <mergeCell ref="K33:L33"/>
    <mergeCell ref="C29:D29"/>
    <mergeCell ref="C24:D24"/>
    <mergeCell ref="K26:L26"/>
  </mergeCells>
  <printOptions/>
  <pageMargins left="0.2362204724409449" right="0.2362204724409449" top="0.5118110236220472" bottom="0.5118110236220472" header="0.31496062992125984" footer="0.31496062992125984"/>
  <pageSetup orientation="landscape" paperSize="9" scale="75"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K62"/>
  <sheetViews>
    <sheetView zoomScale="130" zoomScaleNormal="130" zoomScalePageLayoutView="0" workbookViewId="0" topLeftCell="C13">
      <selection activeCell="E28" sqref="E28"/>
    </sheetView>
  </sheetViews>
  <sheetFormatPr defaultColWidth="9.140625" defaultRowHeight="15"/>
  <cols>
    <col min="1" max="1" width="4.8515625" style="3" customWidth="1"/>
    <col min="2" max="2" width="23.140625" style="3" customWidth="1"/>
    <col min="3" max="3" width="2.7109375" style="3" customWidth="1"/>
    <col min="4" max="4" width="15.28125" style="3" customWidth="1"/>
    <col min="5" max="5" width="15.00390625" style="3" customWidth="1"/>
    <col min="6" max="6" width="15.7109375" style="3" customWidth="1"/>
    <col min="7" max="7" width="20.8515625" style="3" customWidth="1"/>
    <col min="8" max="8" width="2.28125" style="3" customWidth="1"/>
    <col min="9" max="9" width="10.57421875" style="3" customWidth="1"/>
    <col min="10" max="10" width="15.421875" style="3" customWidth="1"/>
    <col min="11" max="16384" width="9.140625" style="3" customWidth="1"/>
  </cols>
  <sheetData>
    <row r="1" spans="4:10" ht="15">
      <c r="D1" s="386" t="str">
        <f>'2. RPK'!$D$1</f>
        <v>PEMERINTAH KABUPATEN LUMAJANG</v>
      </c>
      <c r="E1" s="386"/>
      <c r="F1" s="386"/>
      <c r="G1" s="386"/>
      <c r="H1" s="386"/>
      <c r="I1" s="386"/>
      <c r="J1" s="386"/>
    </row>
    <row r="2" spans="4:10" ht="2.25" customHeight="1">
      <c r="D2" s="386"/>
      <c r="E2" s="386"/>
      <c r="F2" s="386"/>
      <c r="G2" s="386"/>
      <c r="H2" s="386"/>
      <c r="I2" s="386"/>
      <c r="J2" s="386"/>
    </row>
    <row r="3" spans="4:10" ht="15">
      <c r="D3" s="387" t="str">
        <f>'2. RPK'!$D$3</f>
        <v>I N S P E K T O R A T</v>
      </c>
      <c r="E3" s="387"/>
      <c r="F3" s="387"/>
      <c r="G3" s="387"/>
      <c r="H3" s="387"/>
      <c r="I3" s="387"/>
      <c r="J3" s="387"/>
    </row>
    <row r="4" spans="4:10" ht="15">
      <c r="D4" s="387"/>
      <c r="E4" s="387"/>
      <c r="F4" s="387"/>
      <c r="G4" s="387"/>
      <c r="H4" s="387"/>
      <c r="I4" s="387"/>
      <c r="J4" s="387"/>
    </row>
    <row r="5" spans="4:10" ht="15">
      <c r="D5" s="358" t="str">
        <f>'2. RPK'!$D$4</f>
        <v>Jl. Arif Rahman Hakim No. 1 Lumajang</v>
      </c>
      <c r="E5" s="358"/>
      <c r="F5" s="358"/>
      <c r="G5" s="358"/>
      <c r="H5" s="358"/>
      <c r="I5" s="358"/>
      <c r="J5" s="358"/>
    </row>
    <row r="6" spans="4:10" ht="15.75">
      <c r="D6" s="373" t="str">
        <f>'2. RPK'!$D$5</f>
        <v>Tlp. (0334) 881485; Fax. (0334) 894126</v>
      </c>
      <c r="E6" s="373"/>
      <c r="F6" s="373"/>
      <c r="G6" s="373"/>
      <c r="H6" s="373"/>
      <c r="I6" s="373"/>
      <c r="J6" s="373"/>
    </row>
    <row r="7" spans="9:10" ht="15.75" thickBot="1">
      <c r="I7" s="358"/>
      <c r="J7" s="358"/>
    </row>
    <row r="8" spans="1:10" ht="15.75" thickTop="1">
      <c r="A8" s="288"/>
      <c r="B8" s="288"/>
      <c r="C8" s="288"/>
      <c r="D8" s="288"/>
      <c r="E8" s="288"/>
      <c r="F8" s="288"/>
      <c r="G8" s="288"/>
      <c r="H8" s="288"/>
      <c r="I8" s="288"/>
      <c r="J8" s="288"/>
    </row>
    <row r="9" spans="1:10" ht="15">
      <c r="A9" s="388" t="s">
        <v>416</v>
      </c>
      <c r="B9" s="388"/>
      <c r="C9" s="388"/>
      <c r="D9" s="388"/>
      <c r="E9" s="388"/>
      <c r="F9" s="388"/>
      <c r="G9" s="388"/>
      <c r="H9" s="388"/>
      <c r="I9" s="388"/>
      <c r="J9" s="388"/>
    </row>
    <row r="10" spans="1:10" ht="10.5" customHeight="1">
      <c r="A10" s="36"/>
      <c r="B10" s="36"/>
      <c r="C10" s="36"/>
      <c r="D10" s="36"/>
      <c r="E10" s="36"/>
      <c r="F10" s="36"/>
      <c r="G10" s="36"/>
      <c r="H10" s="36"/>
      <c r="I10" s="36"/>
      <c r="J10" s="36"/>
    </row>
    <row r="11" spans="1:10" ht="15">
      <c r="A11" s="3" t="str">
        <f>'2. RPK'!A10</f>
        <v>Nama Pemda</v>
      </c>
      <c r="C11" s="3" t="s">
        <v>20</v>
      </c>
      <c r="D11" s="362" t="str">
        <f>'2. RPK'!D10</f>
        <v>PEMERINTAH KABUPATEN LUMAJANG</v>
      </c>
      <c r="E11" s="362"/>
      <c r="F11" s="362"/>
      <c r="G11" s="3" t="str">
        <f>'2. RPK'!J10</f>
        <v>KKR Nomor</v>
      </c>
      <c r="H11" s="3" t="s">
        <v>20</v>
      </c>
      <c r="I11" s="362"/>
      <c r="J11" s="362"/>
    </row>
    <row r="12" spans="4:10" ht="9" customHeight="1">
      <c r="D12" s="4"/>
      <c r="E12" s="4"/>
      <c r="F12" s="4"/>
      <c r="I12" s="4"/>
      <c r="J12" s="4"/>
    </row>
    <row r="13" spans="1:10" ht="15">
      <c r="A13" s="3" t="str">
        <f>'2. RPK'!A12</f>
        <v>OPD pelaksana</v>
      </c>
      <c r="C13" s="3" t="s">
        <v>20</v>
      </c>
      <c r="D13" s="362">
        <f>'2. RPK'!D12</f>
        <v>0</v>
      </c>
      <c r="E13" s="362"/>
      <c r="F13" s="362"/>
      <c r="G13" s="3" t="str">
        <f>'2. RPK'!J12</f>
        <v>Disusun Oleh</v>
      </c>
      <c r="H13" s="3" t="s">
        <v>20</v>
      </c>
      <c r="I13" s="362">
        <f>'2. RPK'!L12</f>
        <v>0</v>
      </c>
      <c r="J13" s="362"/>
    </row>
    <row r="14" spans="4:10" ht="9" customHeight="1">
      <c r="D14" s="4"/>
      <c r="E14" s="4"/>
      <c r="F14" s="4"/>
      <c r="I14" s="4"/>
      <c r="J14" s="4"/>
    </row>
    <row r="15" spans="1:10" ht="15">
      <c r="A15" s="3" t="str">
        <f>'2. RPK'!A14</f>
        <v>Jenis DAK</v>
      </c>
      <c r="C15" s="3" t="s">
        <v>20</v>
      </c>
      <c r="D15" s="362">
        <f>'2. RPK'!D14</f>
        <v>0</v>
      </c>
      <c r="E15" s="362"/>
      <c r="F15" s="362"/>
      <c r="G15" s="3" t="str">
        <f>'2. RPK'!J14</f>
        <v>Tanggal Paraf</v>
      </c>
      <c r="H15" s="3" t="s">
        <v>20</v>
      </c>
      <c r="I15" s="362"/>
      <c r="J15" s="362"/>
    </row>
    <row r="16" spans="4:10" ht="7.5" customHeight="1">
      <c r="D16" s="4"/>
      <c r="E16" s="4"/>
      <c r="F16" s="4"/>
      <c r="I16" s="4"/>
      <c r="J16" s="4"/>
    </row>
    <row r="17" spans="1:10" ht="15">
      <c r="A17" s="3" t="str">
        <f>'2. RPK'!A16</f>
        <v>Nama Bidang DAK</v>
      </c>
      <c r="C17" s="3" t="s">
        <v>20</v>
      </c>
      <c r="D17" s="362">
        <f>'2. RPK'!D16</f>
        <v>0</v>
      </c>
      <c r="E17" s="362"/>
      <c r="F17" s="362"/>
      <c r="G17" s="3" t="str">
        <f>'2. RPK'!J16</f>
        <v>Direviu Oleh</v>
      </c>
      <c r="H17" s="3" t="s">
        <v>20</v>
      </c>
      <c r="I17" s="362">
        <f>'2. RPK'!L16</f>
        <v>0</v>
      </c>
      <c r="J17" s="362"/>
    </row>
    <row r="18" spans="4:10" ht="6" customHeight="1">
      <c r="D18" s="4"/>
      <c r="E18" s="4"/>
      <c r="F18" s="4"/>
      <c r="I18" s="4"/>
      <c r="J18" s="4"/>
    </row>
    <row r="19" spans="1:10" ht="15">
      <c r="A19" s="3" t="str">
        <f>'2. RPK'!A18</f>
        <v>Nama Sub Bidang DAK</v>
      </c>
      <c r="C19" s="3" t="s">
        <v>20</v>
      </c>
      <c r="D19" s="362">
        <f>'2. RPK'!D18</f>
        <v>0</v>
      </c>
      <c r="E19" s="362"/>
      <c r="F19" s="362"/>
      <c r="G19" s="3" t="str">
        <f>'2. RPK'!J18</f>
        <v>Tanggal dan Paraf</v>
      </c>
      <c r="H19" s="3" t="s">
        <v>20</v>
      </c>
      <c r="I19" s="362"/>
      <c r="J19" s="362"/>
    </row>
    <row r="22" spans="1:11" ht="14.25" customHeight="1">
      <c r="A22" s="391" t="s">
        <v>0</v>
      </c>
      <c r="B22" s="391" t="s">
        <v>1</v>
      </c>
      <c r="C22" s="391"/>
      <c r="D22" s="391"/>
      <c r="E22" s="391" t="s">
        <v>417</v>
      </c>
      <c r="F22" s="391" t="s">
        <v>21</v>
      </c>
      <c r="G22" s="391"/>
      <c r="H22" s="391"/>
      <c r="I22" s="391"/>
      <c r="J22" s="391"/>
      <c r="K22" s="5"/>
    </row>
    <row r="23" spans="1:11" ht="41.25" customHeight="1">
      <c r="A23" s="391"/>
      <c r="B23" s="391"/>
      <c r="C23" s="391"/>
      <c r="D23" s="391"/>
      <c r="E23" s="391"/>
      <c r="F23" s="391" t="s">
        <v>22</v>
      </c>
      <c r="G23" s="391" t="s">
        <v>556</v>
      </c>
      <c r="H23" s="391"/>
      <c r="I23" s="391"/>
      <c r="J23" s="391"/>
      <c r="K23" s="6"/>
    </row>
    <row r="24" spans="1:11" ht="34.5" customHeight="1">
      <c r="A24" s="391"/>
      <c r="B24" s="391"/>
      <c r="C24" s="391"/>
      <c r="D24" s="391"/>
      <c r="E24" s="391"/>
      <c r="F24" s="391"/>
      <c r="G24" s="7" t="s">
        <v>23</v>
      </c>
      <c r="H24" s="400" t="s">
        <v>24</v>
      </c>
      <c r="I24" s="401"/>
      <c r="J24" s="7" t="s">
        <v>25</v>
      </c>
      <c r="K24" s="8"/>
    </row>
    <row r="25" spans="1:10" ht="14.25" customHeight="1">
      <c r="A25" s="9">
        <v>1</v>
      </c>
      <c r="B25" s="395">
        <v>2</v>
      </c>
      <c r="C25" s="395"/>
      <c r="D25" s="395"/>
      <c r="E25" s="9">
        <v>3</v>
      </c>
      <c r="F25" s="9">
        <v>4</v>
      </c>
      <c r="G25" s="9">
        <v>5</v>
      </c>
      <c r="H25" s="389">
        <v>6</v>
      </c>
      <c r="I25" s="390"/>
      <c r="J25" s="9">
        <v>7</v>
      </c>
    </row>
    <row r="26" spans="1:10" ht="18.75" customHeight="1">
      <c r="A26" s="47">
        <v>1</v>
      </c>
      <c r="B26" s="396" t="s">
        <v>115</v>
      </c>
      <c r="C26" s="396"/>
      <c r="D26" s="396"/>
      <c r="E26" s="48">
        <v>43287</v>
      </c>
      <c r="F26" s="47">
        <v>120</v>
      </c>
      <c r="G26" s="39" t="s">
        <v>125</v>
      </c>
      <c r="H26" s="378">
        <v>43418</v>
      </c>
      <c r="I26" s="379"/>
      <c r="J26" s="49">
        <v>100</v>
      </c>
    </row>
    <row r="27" spans="1:10" ht="18.75" customHeight="1">
      <c r="A27" s="47">
        <v>2</v>
      </c>
      <c r="B27" s="50" t="s">
        <v>120</v>
      </c>
      <c r="C27" s="51"/>
      <c r="D27" s="52"/>
      <c r="E27" s="48">
        <v>43287</v>
      </c>
      <c r="F27" s="47">
        <v>120</v>
      </c>
      <c r="G27" s="39" t="s">
        <v>126</v>
      </c>
      <c r="H27" s="378">
        <v>43413</v>
      </c>
      <c r="I27" s="379"/>
      <c r="J27" s="49">
        <v>100</v>
      </c>
    </row>
    <row r="28" spans="1:10" ht="15">
      <c r="A28" s="12"/>
      <c r="B28" s="397" t="s">
        <v>105</v>
      </c>
      <c r="C28" s="397"/>
      <c r="D28" s="397"/>
      <c r="E28" s="13"/>
      <c r="F28" s="12"/>
      <c r="G28" s="14"/>
      <c r="H28" s="398"/>
      <c r="I28" s="399"/>
      <c r="J28" s="15"/>
    </row>
    <row r="30" ht="15">
      <c r="A30" s="161" t="s">
        <v>179</v>
      </c>
    </row>
    <row r="31" ht="15">
      <c r="A31" s="3">
        <v>1</v>
      </c>
    </row>
    <row r="32" ht="15">
      <c r="A32" s="3">
        <v>2</v>
      </c>
    </row>
    <row r="34" ht="15">
      <c r="A34" s="161" t="s">
        <v>190</v>
      </c>
    </row>
    <row r="35" spans="1:10" ht="15">
      <c r="A35" s="3">
        <v>1</v>
      </c>
      <c r="B35" s="385" t="s">
        <v>193</v>
      </c>
      <c r="C35" s="385"/>
      <c r="D35" s="385"/>
      <c r="E35" s="385"/>
      <c r="F35" s="385"/>
      <c r="G35" s="385"/>
      <c r="H35" s="385"/>
      <c r="I35" s="385"/>
      <c r="J35" s="385"/>
    </row>
    <row r="36" spans="1:10" ht="15">
      <c r="A36" s="76">
        <v>2</v>
      </c>
      <c r="B36" s="384" t="s">
        <v>194</v>
      </c>
      <c r="C36" s="384"/>
      <c r="D36" s="384"/>
      <c r="E36" s="384"/>
      <c r="F36" s="384"/>
      <c r="G36" s="384"/>
      <c r="H36" s="384"/>
      <c r="I36" s="384"/>
      <c r="J36" s="384"/>
    </row>
    <row r="37" spans="1:10" ht="16.5" customHeight="1">
      <c r="A37" s="76">
        <v>3</v>
      </c>
      <c r="B37" s="384" t="s">
        <v>192</v>
      </c>
      <c r="C37" s="384"/>
      <c r="D37" s="384"/>
      <c r="E37" s="384"/>
      <c r="F37" s="384"/>
      <c r="G37" s="384"/>
      <c r="H37" s="384"/>
      <c r="I37" s="384"/>
      <c r="J37" s="384"/>
    </row>
    <row r="38" spans="1:10" ht="46.5" customHeight="1">
      <c r="A38" s="76">
        <v>4</v>
      </c>
      <c r="B38" s="384" t="s">
        <v>191</v>
      </c>
      <c r="C38" s="384"/>
      <c r="D38" s="384"/>
      <c r="E38" s="384"/>
      <c r="F38" s="384"/>
      <c r="G38" s="384"/>
      <c r="H38" s="384"/>
      <c r="I38" s="384"/>
      <c r="J38" s="384"/>
    </row>
    <row r="39" spans="1:10" ht="33" customHeight="1">
      <c r="A39" s="76">
        <v>5</v>
      </c>
      <c r="B39" s="384" t="s">
        <v>195</v>
      </c>
      <c r="C39" s="384"/>
      <c r="D39" s="384"/>
      <c r="E39" s="384"/>
      <c r="F39" s="384"/>
      <c r="G39" s="384"/>
      <c r="H39" s="384"/>
      <c r="I39" s="384"/>
      <c r="J39" s="384"/>
    </row>
    <row r="40" spans="1:10" ht="34.5" customHeight="1">
      <c r="A40" s="76">
        <v>6</v>
      </c>
      <c r="B40" s="384" t="s">
        <v>196</v>
      </c>
      <c r="C40" s="384"/>
      <c r="D40" s="384"/>
      <c r="E40" s="384"/>
      <c r="F40" s="384"/>
      <c r="G40" s="384"/>
      <c r="H40" s="384"/>
      <c r="I40" s="384"/>
      <c r="J40" s="384"/>
    </row>
    <row r="41" spans="1:10" ht="19.5" customHeight="1">
      <c r="A41" s="76">
        <v>8</v>
      </c>
      <c r="B41" s="384" t="s">
        <v>272</v>
      </c>
      <c r="C41" s="384"/>
      <c r="D41" s="384"/>
      <c r="E41" s="384"/>
      <c r="F41" s="384"/>
      <c r="G41" s="384"/>
      <c r="H41" s="384"/>
      <c r="I41" s="384"/>
      <c r="J41" s="384"/>
    </row>
    <row r="42" spans="1:10" ht="60" customHeight="1">
      <c r="A42" s="76">
        <v>9</v>
      </c>
      <c r="B42" s="384" t="s">
        <v>273</v>
      </c>
      <c r="C42" s="384"/>
      <c r="D42" s="384"/>
      <c r="E42" s="384"/>
      <c r="F42" s="384"/>
      <c r="G42" s="384"/>
      <c r="H42" s="384"/>
      <c r="I42" s="384"/>
      <c r="J42" s="384"/>
    </row>
    <row r="43" spans="1:10" ht="34.5" customHeight="1">
      <c r="A43" s="76">
        <v>10</v>
      </c>
      <c r="B43" s="384" t="s">
        <v>274</v>
      </c>
      <c r="C43" s="384"/>
      <c r="D43" s="384"/>
      <c r="E43" s="384"/>
      <c r="F43" s="384"/>
      <c r="G43" s="384"/>
      <c r="H43" s="384"/>
      <c r="I43" s="384"/>
      <c r="J43" s="384"/>
    </row>
    <row r="44" spans="1:10" ht="35.25" customHeight="1">
      <c r="A44" s="76">
        <v>11</v>
      </c>
      <c r="B44" s="384" t="s">
        <v>275</v>
      </c>
      <c r="C44" s="384"/>
      <c r="D44" s="384"/>
      <c r="E44" s="384"/>
      <c r="F44" s="384"/>
      <c r="G44" s="384"/>
      <c r="H44" s="384"/>
      <c r="I44" s="384"/>
      <c r="J44" s="384"/>
    </row>
    <row r="45" spans="1:10" ht="15">
      <c r="A45" s="76">
        <v>12</v>
      </c>
      <c r="B45" s="384" t="s">
        <v>500</v>
      </c>
      <c r="C45" s="384"/>
      <c r="D45" s="384"/>
      <c r="E45" s="384"/>
      <c r="F45" s="384"/>
      <c r="G45" s="384"/>
      <c r="H45" s="384"/>
      <c r="I45" s="384"/>
      <c r="J45" s="384"/>
    </row>
    <row r="47" spans="1:9" s="339" customFormat="1" ht="30" customHeight="1">
      <c r="A47" s="335" t="s">
        <v>0</v>
      </c>
      <c r="B47" s="392" t="s">
        <v>518</v>
      </c>
      <c r="C47" s="393"/>
      <c r="D47" s="336" t="s">
        <v>24</v>
      </c>
      <c r="E47" s="337" t="s">
        <v>519</v>
      </c>
      <c r="F47" s="338" t="s">
        <v>553</v>
      </c>
      <c r="G47" s="394" t="s">
        <v>554</v>
      </c>
      <c r="H47" s="394"/>
      <c r="I47" s="393"/>
    </row>
    <row r="48" spans="1:9" ht="15">
      <c r="A48" s="229">
        <v>1</v>
      </c>
      <c r="B48" s="315"/>
      <c r="C48" s="316"/>
      <c r="D48" s="317"/>
      <c r="E48" s="318"/>
      <c r="F48" s="302"/>
      <c r="G48" s="333"/>
      <c r="H48" s="333"/>
      <c r="I48" s="334"/>
    </row>
    <row r="49" spans="1:9" ht="15">
      <c r="A49" s="229">
        <v>2</v>
      </c>
      <c r="B49" s="315"/>
      <c r="C49" s="316"/>
      <c r="D49" s="317"/>
      <c r="E49" s="318"/>
      <c r="F49" s="302"/>
      <c r="G49" s="333"/>
      <c r="H49" s="333"/>
      <c r="I49" s="334"/>
    </row>
    <row r="50" spans="1:9" ht="15">
      <c r="A50" s="229">
        <v>3</v>
      </c>
      <c r="B50" s="315"/>
      <c r="C50" s="316"/>
      <c r="D50" s="317"/>
      <c r="E50" s="318"/>
      <c r="F50" s="302"/>
      <c r="G50" s="333"/>
      <c r="H50" s="333"/>
      <c r="I50" s="334"/>
    </row>
    <row r="51" spans="1:9" ht="15">
      <c r="A51" s="229">
        <v>4</v>
      </c>
      <c r="B51" s="315"/>
      <c r="C51" s="316"/>
      <c r="D51" s="317"/>
      <c r="E51" s="318"/>
      <c r="F51" s="302"/>
      <c r="G51" s="333"/>
      <c r="H51" s="333"/>
      <c r="I51" s="334"/>
    </row>
    <row r="52" spans="1:9" ht="15">
      <c r="A52" s="229">
        <v>5</v>
      </c>
      <c r="B52" s="315"/>
      <c r="C52" s="316"/>
      <c r="D52" s="317"/>
      <c r="E52" s="318"/>
      <c r="F52" s="302"/>
      <c r="G52" s="333"/>
      <c r="H52" s="333"/>
      <c r="I52" s="334"/>
    </row>
    <row r="53" spans="1:9" ht="15">
      <c r="A53" s="229">
        <v>6</v>
      </c>
      <c r="B53" s="315"/>
      <c r="C53" s="316"/>
      <c r="D53" s="317"/>
      <c r="E53" s="318"/>
      <c r="F53" s="302"/>
      <c r="G53" s="333"/>
      <c r="H53" s="333"/>
      <c r="I53" s="334"/>
    </row>
    <row r="54" spans="1:9" ht="15">
      <c r="A54" s="229">
        <v>7</v>
      </c>
      <c r="B54" s="315"/>
      <c r="C54" s="316"/>
      <c r="D54" s="317"/>
      <c r="E54" s="318"/>
      <c r="F54" s="302"/>
      <c r="G54" s="333"/>
      <c r="H54" s="333"/>
      <c r="I54" s="334"/>
    </row>
    <row r="55" spans="1:9" ht="15">
      <c r="A55" s="237">
        <v>8</v>
      </c>
      <c r="B55" s="315"/>
      <c r="C55" s="316"/>
      <c r="D55" s="317"/>
      <c r="E55" s="318"/>
      <c r="F55" s="302"/>
      <c r="G55" s="333"/>
      <c r="H55" s="333"/>
      <c r="I55" s="334"/>
    </row>
    <row r="56" spans="1:9" ht="15">
      <c r="A56" s="237">
        <v>9</v>
      </c>
      <c r="B56" s="315"/>
      <c r="C56" s="316"/>
      <c r="D56" s="317"/>
      <c r="E56" s="318"/>
      <c r="F56" s="302"/>
      <c r="G56" s="333"/>
      <c r="H56" s="333"/>
      <c r="I56" s="334"/>
    </row>
    <row r="57" spans="1:9" ht="15">
      <c r="A57" s="237">
        <v>10</v>
      </c>
      <c r="B57" s="315"/>
      <c r="C57" s="316"/>
      <c r="D57" s="317"/>
      <c r="E57" s="318"/>
      <c r="F57" s="302"/>
      <c r="G57" s="333"/>
      <c r="H57" s="333"/>
      <c r="I57" s="334"/>
    </row>
    <row r="58" spans="1:9" ht="15">
      <c r="A58" s="237">
        <v>11</v>
      </c>
      <c r="B58" s="315"/>
      <c r="C58" s="316"/>
      <c r="D58" s="27"/>
      <c r="E58" s="227"/>
      <c r="F58" s="302"/>
      <c r="G58" s="333"/>
      <c r="H58" s="333"/>
      <c r="I58" s="334"/>
    </row>
    <row r="59" spans="1:9" ht="15">
      <c r="A59" s="237">
        <v>12</v>
      </c>
      <c r="B59" s="315"/>
      <c r="C59" s="316"/>
      <c r="D59" s="317"/>
      <c r="E59" s="318"/>
      <c r="F59" s="302"/>
      <c r="G59" s="333"/>
      <c r="H59" s="333"/>
      <c r="I59" s="334"/>
    </row>
    <row r="60" spans="1:9" ht="15">
      <c r="A60" s="229">
        <v>13</v>
      </c>
      <c r="B60" s="315"/>
      <c r="C60" s="316"/>
      <c r="D60" s="317"/>
      <c r="E60" s="318"/>
      <c r="F60" s="302"/>
      <c r="G60" s="333"/>
      <c r="H60" s="333"/>
      <c r="I60" s="334"/>
    </row>
    <row r="61" spans="1:9" ht="15">
      <c r="A61" s="237">
        <v>14</v>
      </c>
      <c r="B61" s="315"/>
      <c r="C61" s="316"/>
      <c r="D61" s="317"/>
      <c r="E61" s="318"/>
      <c r="F61" s="302"/>
      <c r="G61" s="333"/>
      <c r="H61" s="333"/>
      <c r="I61" s="334"/>
    </row>
    <row r="62" spans="1:9" ht="15">
      <c r="A62" s="229">
        <v>15</v>
      </c>
      <c r="B62" s="315"/>
      <c r="C62" s="316"/>
      <c r="D62" s="317"/>
      <c r="E62" s="318"/>
      <c r="F62" s="302"/>
      <c r="G62" s="333"/>
      <c r="H62" s="333"/>
      <c r="I62" s="334"/>
    </row>
  </sheetData>
  <sheetProtection/>
  <mergeCells count="43">
    <mergeCell ref="H28:I28"/>
    <mergeCell ref="H27:I27"/>
    <mergeCell ref="H24:I24"/>
    <mergeCell ref="I19:J19"/>
    <mergeCell ref="F23:F24"/>
    <mergeCell ref="D13:F13"/>
    <mergeCell ref="D17:F17"/>
    <mergeCell ref="B47:C47"/>
    <mergeCell ref="G47:I47"/>
    <mergeCell ref="A22:A24"/>
    <mergeCell ref="E22:E24"/>
    <mergeCell ref="B25:D25"/>
    <mergeCell ref="B26:D26"/>
    <mergeCell ref="B38:J38"/>
    <mergeCell ref="G23:J23"/>
    <mergeCell ref="F22:J22"/>
    <mergeCell ref="B28:D28"/>
    <mergeCell ref="H25:I25"/>
    <mergeCell ref="H26:I26"/>
    <mergeCell ref="B22:D24"/>
    <mergeCell ref="I13:J13"/>
    <mergeCell ref="I15:J15"/>
    <mergeCell ref="I17:J17"/>
    <mergeCell ref="D1:J2"/>
    <mergeCell ref="D3:J4"/>
    <mergeCell ref="D5:J5"/>
    <mergeCell ref="D6:J6"/>
    <mergeCell ref="I7:J7"/>
    <mergeCell ref="D19:F19"/>
    <mergeCell ref="I11:J11"/>
    <mergeCell ref="A9:J9"/>
    <mergeCell ref="D11:F11"/>
    <mergeCell ref="D15:F15"/>
    <mergeCell ref="B45:J45"/>
    <mergeCell ref="B35:J35"/>
    <mergeCell ref="B36:J36"/>
    <mergeCell ref="B37:J37"/>
    <mergeCell ref="B39:J39"/>
    <mergeCell ref="B40:J40"/>
    <mergeCell ref="B41:J41"/>
    <mergeCell ref="B42:J42"/>
    <mergeCell ref="B43:J43"/>
    <mergeCell ref="B44:J44"/>
  </mergeCells>
  <printOptions/>
  <pageMargins left="0.2362204724409449" right="0.2362204724409449" top="0.2362204724409449" bottom="0.2362204724409449" header="0.31496062992125984" footer="0.31496062992125984"/>
  <pageSetup orientation="landscape" paperSize="9"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I74"/>
  <sheetViews>
    <sheetView zoomScale="145" zoomScaleNormal="145" zoomScalePageLayoutView="0" workbookViewId="0" topLeftCell="A59">
      <selection activeCell="B78" sqref="B78"/>
    </sheetView>
  </sheetViews>
  <sheetFormatPr defaultColWidth="9.140625" defaultRowHeight="15"/>
  <cols>
    <col min="1" max="1" width="4.28125" style="3" customWidth="1"/>
    <col min="2" max="2" width="29.57421875" style="3" customWidth="1"/>
    <col min="3" max="3" width="3.28125" style="3" customWidth="1"/>
    <col min="4" max="4" width="14.28125" style="3" customWidth="1"/>
    <col min="5" max="5" width="22.8515625" style="3" customWidth="1"/>
    <col min="6" max="6" width="22.140625" style="3" customWidth="1"/>
    <col min="7" max="7" width="20.8515625" style="3" customWidth="1"/>
    <col min="8" max="8" width="21.421875" style="3" customWidth="1"/>
    <col min="9" max="9" width="21.57421875" style="3" customWidth="1"/>
    <col min="10" max="16384" width="9.140625" style="3" customWidth="1"/>
  </cols>
  <sheetData>
    <row r="1" spans="3:9" ht="15">
      <c r="C1" s="386" t="str">
        <f>'3. RRPK'!$D$1</f>
        <v>PEMERINTAH KABUPATEN LUMAJANG</v>
      </c>
      <c r="D1" s="386"/>
      <c r="E1" s="386"/>
      <c r="F1" s="386"/>
      <c r="G1" s="386"/>
      <c r="H1" s="386"/>
      <c r="I1" s="386"/>
    </row>
    <row r="2" spans="3:9" ht="15">
      <c r="C2" s="386"/>
      <c r="D2" s="386"/>
      <c r="E2" s="386"/>
      <c r="F2" s="386"/>
      <c r="G2" s="386"/>
      <c r="H2" s="386"/>
      <c r="I2" s="386"/>
    </row>
    <row r="3" spans="3:9" ht="15">
      <c r="C3" s="387" t="str">
        <f>'3. RRPK'!$D$3</f>
        <v>I N S P E K T O R A T</v>
      </c>
      <c r="D3" s="387"/>
      <c r="E3" s="387"/>
      <c r="F3" s="387"/>
      <c r="G3" s="387"/>
      <c r="H3" s="387"/>
      <c r="I3" s="387"/>
    </row>
    <row r="4" spans="3:9" ht="15">
      <c r="C4" s="387"/>
      <c r="D4" s="387"/>
      <c r="E4" s="387"/>
      <c r="F4" s="387"/>
      <c r="G4" s="387"/>
      <c r="H4" s="387"/>
      <c r="I4" s="387"/>
    </row>
    <row r="5" spans="3:9" ht="15.75">
      <c r="C5" s="418" t="str">
        <f>'3. RRPK'!$D$5</f>
        <v>Jl. Arif Rahman Hakim No. 1 Lumajang</v>
      </c>
      <c r="D5" s="418"/>
      <c r="E5" s="418"/>
      <c r="F5" s="418"/>
      <c r="G5" s="418"/>
      <c r="H5" s="418"/>
      <c r="I5" s="418"/>
    </row>
    <row r="6" spans="3:9" ht="15.75">
      <c r="C6" s="419" t="str">
        <f>'3. RRPK'!$D$6</f>
        <v>Tlp. (0334) 881485; Fax. (0334) 894126</v>
      </c>
      <c r="D6" s="419"/>
      <c r="E6" s="419"/>
      <c r="F6" s="419"/>
      <c r="G6" s="419"/>
      <c r="H6" s="419"/>
      <c r="I6" s="419"/>
    </row>
    <row r="7" spans="7:9" ht="15">
      <c r="G7" s="358"/>
      <c r="H7" s="358"/>
      <c r="I7" s="358"/>
    </row>
    <row r="8" ht="15.75" thickBot="1"/>
    <row r="9" spans="1:9" ht="24.75" customHeight="1" thickTop="1">
      <c r="A9" s="420" t="s">
        <v>106</v>
      </c>
      <c r="B9" s="420"/>
      <c r="C9" s="420"/>
      <c r="D9" s="420"/>
      <c r="E9" s="420"/>
      <c r="F9" s="420"/>
      <c r="G9" s="420"/>
      <c r="H9" s="420"/>
      <c r="I9" s="420"/>
    </row>
    <row r="10" spans="1:9" ht="12" customHeight="1">
      <c r="A10" s="23"/>
      <c r="B10" s="23"/>
      <c r="C10" s="23"/>
      <c r="D10" s="23"/>
      <c r="E10" s="23"/>
      <c r="F10" s="23"/>
      <c r="G10" s="23"/>
      <c r="H10" s="23"/>
      <c r="I10" s="23"/>
    </row>
    <row r="11" spans="1:9" ht="15.75">
      <c r="A11" s="19" t="str">
        <f>'3. RRPK'!A11</f>
        <v>Nama Pemda</v>
      </c>
      <c r="B11" s="19"/>
      <c r="C11" s="20" t="s">
        <v>20</v>
      </c>
      <c r="D11" s="415" t="str">
        <f>'3. RRPK'!D11</f>
        <v>PEMERINTAH KABUPATEN LUMAJANG</v>
      </c>
      <c r="E11" s="415"/>
      <c r="F11" s="415"/>
      <c r="G11" s="19" t="str">
        <f>'3. RRPK'!G11</f>
        <v>KKR Nomor</v>
      </c>
      <c r="H11" s="21" t="s">
        <v>20</v>
      </c>
      <c r="I11" s="22"/>
    </row>
    <row r="12" spans="1:9" ht="7.5" customHeight="1">
      <c r="A12" s="19"/>
      <c r="B12" s="19"/>
      <c r="C12" s="20"/>
      <c r="D12" s="22"/>
      <c r="E12" s="22"/>
      <c r="F12" s="22"/>
      <c r="G12" s="19"/>
      <c r="H12" s="21"/>
      <c r="I12" s="22"/>
    </row>
    <row r="13" spans="1:9" ht="15.75">
      <c r="A13" s="19" t="str">
        <f>'3. RRPK'!A13</f>
        <v>OPD pelaksana</v>
      </c>
      <c r="B13" s="19"/>
      <c r="C13" s="20" t="s">
        <v>20</v>
      </c>
      <c r="D13" s="415">
        <f>'3. RRPK'!D13</f>
        <v>0</v>
      </c>
      <c r="E13" s="415"/>
      <c r="F13" s="415"/>
      <c r="G13" s="19" t="str">
        <f>'3. RRPK'!G13</f>
        <v>Disusun Oleh</v>
      </c>
      <c r="H13" s="21" t="s">
        <v>20</v>
      </c>
      <c r="I13" s="22">
        <f>'3. RRPK'!I13</f>
        <v>0</v>
      </c>
    </row>
    <row r="14" spans="1:9" ht="5.25" customHeight="1">
      <c r="A14" s="19"/>
      <c r="B14" s="19"/>
      <c r="C14" s="20"/>
      <c r="D14" s="22"/>
      <c r="E14" s="22"/>
      <c r="F14" s="22"/>
      <c r="G14" s="19"/>
      <c r="H14" s="21"/>
      <c r="I14" s="22"/>
    </row>
    <row r="15" spans="1:9" ht="15.75">
      <c r="A15" s="19" t="str">
        <f>'3. RRPK'!A15</f>
        <v>Jenis DAK</v>
      </c>
      <c r="B15" s="19"/>
      <c r="C15" s="20" t="s">
        <v>20</v>
      </c>
      <c r="D15" s="415">
        <f>'3. RRPK'!D15</f>
        <v>0</v>
      </c>
      <c r="E15" s="415"/>
      <c r="F15" s="415"/>
      <c r="G15" s="19" t="str">
        <f>'3. RRPK'!G15</f>
        <v>Tanggal Paraf</v>
      </c>
      <c r="H15" s="21" t="s">
        <v>20</v>
      </c>
      <c r="I15" s="22"/>
    </row>
    <row r="16" spans="1:9" ht="6.75" customHeight="1">
      <c r="A16" s="19"/>
      <c r="B16" s="19"/>
      <c r="C16" s="20"/>
      <c r="D16" s="22"/>
      <c r="E16" s="22"/>
      <c r="F16" s="22"/>
      <c r="G16" s="19"/>
      <c r="H16" s="21"/>
      <c r="I16" s="22"/>
    </row>
    <row r="17" spans="1:9" ht="15.75">
      <c r="A17" s="19" t="str">
        <f>'3. RRPK'!A17</f>
        <v>Nama Bidang DAK</v>
      </c>
      <c r="B17" s="19"/>
      <c r="C17" s="20" t="s">
        <v>20</v>
      </c>
      <c r="D17" s="415">
        <f>'3. RRPK'!D17</f>
        <v>0</v>
      </c>
      <c r="E17" s="415"/>
      <c r="F17" s="415"/>
      <c r="G17" s="19" t="str">
        <f>'3. RRPK'!G17</f>
        <v>Direviu Oleh</v>
      </c>
      <c r="H17" s="21" t="s">
        <v>20</v>
      </c>
      <c r="I17" s="22">
        <f>'3. RRPK'!I17</f>
        <v>0</v>
      </c>
    </row>
    <row r="18" spans="1:9" ht="6" customHeight="1">
      <c r="A18" s="19"/>
      <c r="B18" s="19"/>
      <c r="C18" s="20"/>
      <c r="D18" s="22"/>
      <c r="E18" s="22"/>
      <c r="F18" s="22"/>
      <c r="G18" s="19"/>
      <c r="H18" s="21"/>
      <c r="I18" s="22"/>
    </row>
    <row r="19" spans="1:9" ht="15.75">
      <c r="A19" s="19" t="str">
        <f>'3. RRPK'!A19</f>
        <v>Nama Sub Bidang DAK</v>
      </c>
      <c r="B19" s="19"/>
      <c r="C19" s="20" t="s">
        <v>20</v>
      </c>
      <c r="D19" s="415">
        <f>'3. RRPK'!D19</f>
        <v>0</v>
      </c>
      <c r="E19" s="415"/>
      <c r="F19" s="415"/>
      <c r="G19" s="19" t="str">
        <f>'3. RRPK'!G19</f>
        <v>Tanggal dan Paraf</v>
      </c>
      <c r="H19" s="21" t="s">
        <v>20</v>
      </c>
      <c r="I19" s="22"/>
    </row>
    <row r="20" ht="7.5" customHeight="1"/>
    <row r="21" spans="1:9" ht="44.25" customHeight="1">
      <c r="A21" s="416" t="s">
        <v>0</v>
      </c>
      <c r="B21" s="416" t="s">
        <v>26</v>
      </c>
      <c r="C21" s="416"/>
      <c r="D21" s="416"/>
      <c r="E21" s="416"/>
      <c r="F21" s="416"/>
      <c r="G21" s="416"/>
      <c r="H21" s="416"/>
      <c r="I21" s="416" t="s">
        <v>9</v>
      </c>
    </row>
    <row r="22" spans="1:9" ht="15.75">
      <c r="A22" s="416"/>
      <c r="B22" s="417" t="s">
        <v>27</v>
      </c>
      <c r="C22" s="417"/>
      <c r="D22" s="417"/>
      <c r="E22" s="417" t="s">
        <v>30</v>
      </c>
      <c r="F22" s="417"/>
      <c r="G22" s="417"/>
      <c r="H22" s="417"/>
      <c r="I22" s="416"/>
    </row>
    <row r="23" spans="1:9" ht="31.5">
      <c r="A23" s="416"/>
      <c r="B23" s="423" t="s">
        <v>23</v>
      </c>
      <c r="C23" s="423"/>
      <c r="D23" s="24" t="s">
        <v>24</v>
      </c>
      <c r="E23" s="25" t="s">
        <v>28</v>
      </c>
      <c r="F23" s="25" t="s">
        <v>29</v>
      </c>
      <c r="G23" s="24" t="s">
        <v>97</v>
      </c>
      <c r="H23" s="24" t="s">
        <v>127</v>
      </c>
      <c r="I23" s="416"/>
    </row>
    <row r="24" spans="1:9" ht="16.5">
      <c r="A24" s="53">
        <v>1</v>
      </c>
      <c r="B24" s="424">
        <v>2</v>
      </c>
      <c r="C24" s="424"/>
      <c r="D24" s="53">
        <v>3</v>
      </c>
      <c r="E24" s="53">
        <v>4</v>
      </c>
      <c r="F24" s="53">
        <v>5</v>
      </c>
      <c r="G24" s="61">
        <v>6</v>
      </c>
      <c r="H24" s="61"/>
      <c r="I24" s="26">
        <v>7</v>
      </c>
    </row>
    <row r="25" spans="1:9" ht="20.25" customHeight="1">
      <c r="A25" s="408">
        <v>1</v>
      </c>
      <c r="B25" s="407" t="s">
        <v>116</v>
      </c>
      <c r="C25" s="407"/>
      <c r="D25" s="55">
        <f>'[1]Rekap Bayar'!I24</f>
        <v>43445</v>
      </c>
      <c r="E25" s="43">
        <v>133199250</v>
      </c>
      <c r="F25" s="56"/>
      <c r="G25" s="62">
        <f>SUM(E25+F25)</f>
        <v>133199250</v>
      </c>
      <c r="H25" s="62">
        <f>'2. RPK'!J23</f>
        <v>133199250</v>
      </c>
      <c r="I25" s="412" t="str">
        <f>'2. RPK'!F23</f>
        <v>Pembangunan Jaringan Air Bersih XXXXXX</v>
      </c>
    </row>
    <row r="26" spans="1:9" ht="15">
      <c r="A26" s="409"/>
      <c r="B26" s="407" t="s">
        <v>117</v>
      </c>
      <c r="C26" s="407"/>
      <c r="D26" s="55">
        <f>'[1]Rekap Bayar'!I25</f>
        <v>43460</v>
      </c>
      <c r="E26" s="43">
        <v>279718425</v>
      </c>
      <c r="F26" s="56"/>
      <c r="G26" s="62">
        <f aca="true" t="shared" si="0" ref="G26:G33">SUM(E26+F26)</f>
        <v>279718425</v>
      </c>
      <c r="H26" s="62">
        <f>'2. RPK'!J24</f>
        <v>279718425</v>
      </c>
      <c r="I26" s="413"/>
    </row>
    <row r="27" spans="1:9" ht="15">
      <c r="A27" s="409"/>
      <c r="B27" s="407" t="s">
        <v>118</v>
      </c>
      <c r="C27" s="407"/>
      <c r="D27" s="55">
        <f>'[1]Rekap Bayar'!I26</f>
        <v>43461</v>
      </c>
      <c r="E27" s="43">
        <v>91230225</v>
      </c>
      <c r="F27" s="56"/>
      <c r="G27" s="62">
        <f t="shared" si="0"/>
        <v>91230225</v>
      </c>
      <c r="H27" s="62">
        <f>'2. RPK'!J25</f>
        <v>91230225</v>
      </c>
      <c r="I27" s="413"/>
    </row>
    <row r="28" spans="1:9" ht="15">
      <c r="A28" s="409"/>
      <c r="B28" s="407" t="s">
        <v>119</v>
      </c>
      <c r="C28" s="407"/>
      <c r="D28" s="55">
        <f>D27</f>
        <v>43461</v>
      </c>
      <c r="E28" s="43">
        <v>26534100</v>
      </c>
      <c r="F28" s="56"/>
      <c r="G28" s="62">
        <f t="shared" si="0"/>
        <v>26534100</v>
      </c>
      <c r="H28" s="62">
        <f>'2. RPK'!J26</f>
        <v>26534100</v>
      </c>
      <c r="I28" s="413"/>
    </row>
    <row r="29" spans="1:9" ht="15">
      <c r="A29" s="410"/>
      <c r="B29" s="405" t="s">
        <v>97</v>
      </c>
      <c r="C29" s="406"/>
      <c r="D29" s="59"/>
      <c r="E29" s="60">
        <f>SUM(E25:E28)</f>
        <v>530682000</v>
      </c>
      <c r="F29" s="60">
        <f>SUM(F25:F28)</f>
        <v>0</v>
      </c>
      <c r="G29" s="63">
        <f>SUM(G25:G28)</f>
        <v>530682000</v>
      </c>
      <c r="H29" s="63">
        <f>SUM(H25:H28)</f>
        <v>530682000</v>
      </c>
      <c r="I29" s="414"/>
    </row>
    <row r="30" spans="1:9" ht="15" customHeight="1">
      <c r="A30" s="408">
        <v>2</v>
      </c>
      <c r="B30" s="407" t="s">
        <v>121</v>
      </c>
      <c r="C30" s="407"/>
      <c r="D30" s="55">
        <f>'[1]Rekap Bayar'!I29</f>
        <v>43441</v>
      </c>
      <c r="E30" s="43">
        <v>116172750</v>
      </c>
      <c r="F30" s="56"/>
      <c r="G30" s="62">
        <f t="shared" si="0"/>
        <v>116172750</v>
      </c>
      <c r="H30" s="64">
        <f>'2. RPK'!J28</f>
        <v>116172750</v>
      </c>
      <c r="I30" s="412" t="str">
        <f>'2. RPK'!F28</f>
        <v>Pembangunan Jaringan Air Bersih XXXXXX</v>
      </c>
    </row>
    <row r="31" spans="1:9" ht="15">
      <c r="A31" s="409"/>
      <c r="B31" s="411" t="s">
        <v>122</v>
      </c>
      <c r="C31" s="411"/>
      <c r="D31" s="55">
        <f>'[1]Rekap Bayar'!I30</f>
        <v>43461</v>
      </c>
      <c r="E31" s="43">
        <v>243962775</v>
      </c>
      <c r="F31" s="56"/>
      <c r="G31" s="62">
        <f t="shared" si="0"/>
        <v>243962775</v>
      </c>
      <c r="H31" s="64">
        <f>'2. RPK'!J29</f>
        <v>243962775</v>
      </c>
      <c r="I31" s="413"/>
    </row>
    <row r="32" spans="1:9" ht="15">
      <c r="A32" s="409"/>
      <c r="B32" s="411" t="s">
        <v>123</v>
      </c>
      <c r="C32" s="411"/>
      <c r="D32" s="55">
        <f>'[1]Rekap Bayar'!I31</f>
        <v>43461</v>
      </c>
      <c r="E32" s="43">
        <v>65698175</v>
      </c>
      <c r="F32" s="56"/>
      <c r="G32" s="62">
        <f t="shared" si="0"/>
        <v>65698175</v>
      </c>
      <c r="H32" s="64">
        <f>'2. RPK'!J30</f>
        <v>65698175</v>
      </c>
      <c r="I32" s="413"/>
    </row>
    <row r="33" spans="1:9" ht="15">
      <c r="A33" s="409"/>
      <c r="B33" s="411" t="s">
        <v>124</v>
      </c>
      <c r="C33" s="411"/>
      <c r="D33" s="55">
        <f>D32</f>
        <v>43461</v>
      </c>
      <c r="E33" s="43">
        <v>22412300</v>
      </c>
      <c r="F33" s="56"/>
      <c r="G33" s="62">
        <f t="shared" si="0"/>
        <v>22412300</v>
      </c>
      <c r="H33" s="64">
        <f>'2. RPK'!J31</f>
        <v>22412300</v>
      </c>
      <c r="I33" s="413"/>
    </row>
    <row r="34" spans="1:9" ht="15">
      <c r="A34" s="410"/>
      <c r="B34" s="57" t="s">
        <v>97</v>
      </c>
      <c r="C34" s="58"/>
      <c r="D34" s="59"/>
      <c r="E34" s="60">
        <f>SUM(E30:E33)</f>
        <v>448246000</v>
      </c>
      <c r="F34" s="65"/>
      <c r="G34" s="60">
        <f>SUM(G30:G33)</f>
        <v>448246000</v>
      </c>
      <c r="H34" s="60">
        <f>SUM(H30:H33)</f>
        <v>448246000</v>
      </c>
      <c r="I34" s="414"/>
    </row>
    <row r="35" spans="1:9" ht="15.75">
      <c r="A35" s="12"/>
      <c r="B35" s="421" t="s">
        <v>74</v>
      </c>
      <c r="C35" s="422"/>
      <c r="D35" s="28"/>
      <c r="E35" s="29">
        <f>SUM(E34+E29)</f>
        <v>978928000</v>
      </c>
      <c r="F35" s="29">
        <f>SUM(F34+F29)</f>
        <v>0</v>
      </c>
      <c r="G35" s="29">
        <f>SUM(G34+G29)</f>
        <v>978928000</v>
      </c>
      <c r="H35" s="29">
        <f>SUM(H34+H29)</f>
        <v>978928000</v>
      </c>
      <c r="I35" s="30"/>
    </row>
    <row r="37" ht="15">
      <c r="A37" s="161" t="s">
        <v>179</v>
      </c>
    </row>
    <row r="38" ht="15">
      <c r="A38" s="3">
        <v>1</v>
      </c>
    </row>
    <row r="39" ht="15">
      <c r="A39" s="3">
        <v>2</v>
      </c>
    </row>
    <row r="41" ht="15">
      <c r="A41" s="161" t="s">
        <v>190</v>
      </c>
    </row>
    <row r="42" spans="1:2" ht="15">
      <c r="A42" s="3">
        <v>1</v>
      </c>
      <c r="B42" s="3" t="s">
        <v>197</v>
      </c>
    </row>
    <row r="43" spans="1:2" ht="15">
      <c r="A43" s="3">
        <v>2</v>
      </c>
      <c r="B43" s="3" t="s">
        <v>194</v>
      </c>
    </row>
    <row r="44" spans="1:2" ht="15">
      <c r="A44" s="3">
        <v>3</v>
      </c>
      <c r="B44" s="3" t="s">
        <v>198</v>
      </c>
    </row>
    <row r="45" spans="1:2" ht="15">
      <c r="A45" s="3">
        <v>4</v>
      </c>
      <c r="B45" s="1" t="s">
        <v>199</v>
      </c>
    </row>
    <row r="46" spans="1:2" ht="15">
      <c r="A46" s="3">
        <v>5</v>
      </c>
      <c r="B46" s="1" t="s">
        <v>520</v>
      </c>
    </row>
    <row r="47" spans="1:2" ht="15">
      <c r="A47" s="3">
        <v>6</v>
      </c>
      <c r="B47" s="1" t="s">
        <v>200</v>
      </c>
    </row>
    <row r="48" spans="1:2" ht="15">
      <c r="A48" s="3">
        <v>7</v>
      </c>
      <c r="B48" s="3" t="s">
        <v>187</v>
      </c>
    </row>
    <row r="49" spans="1:2" ht="15">
      <c r="A49" s="3">
        <v>8</v>
      </c>
      <c r="B49" s="3" t="s">
        <v>242</v>
      </c>
    </row>
    <row r="50" spans="1:9" s="76" customFormat="1" ht="33" customHeight="1">
      <c r="A50" s="76">
        <v>9</v>
      </c>
      <c r="B50" s="402" t="s">
        <v>501</v>
      </c>
      <c r="C50" s="402"/>
      <c r="D50" s="402"/>
      <c r="E50" s="402"/>
      <c r="F50" s="402"/>
      <c r="G50" s="402"/>
      <c r="H50" s="402"/>
      <c r="I50" s="402"/>
    </row>
    <row r="51" spans="1:9" ht="15">
      <c r="A51" s="3">
        <v>10</v>
      </c>
      <c r="B51" s="402" t="s">
        <v>502</v>
      </c>
      <c r="C51" s="402"/>
      <c r="D51" s="402"/>
      <c r="E51" s="402"/>
      <c r="F51" s="402"/>
      <c r="G51" s="402"/>
      <c r="H51" s="402"/>
      <c r="I51" s="402"/>
    </row>
    <row r="52" spans="1:9" ht="18" customHeight="1">
      <c r="A52" s="3">
        <v>11</v>
      </c>
      <c r="B52" s="402" t="s">
        <v>503</v>
      </c>
      <c r="C52" s="402"/>
      <c r="D52" s="402"/>
      <c r="E52" s="402"/>
      <c r="F52" s="402"/>
      <c r="G52" s="402"/>
      <c r="H52" s="402"/>
      <c r="I52" s="402"/>
    </row>
    <row r="53" spans="1:9" ht="43.5" customHeight="1">
      <c r="A53" s="3">
        <v>12</v>
      </c>
      <c r="B53" s="402" t="s">
        <v>504</v>
      </c>
      <c r="C53" s="402"/>
      <c r="D53" s="402"/>
      <c r="E53" s="402"/>
      <c r="F53" s="402"/>
      <c r="G53" s="402"/>
      <c r="H53" s="402"/>
      <c r="I53" s="402"/>
    </row>
    <row r="54" spans="1:9" ht="15">
      <c r="A54" s="3">
        <v>13</v>
      </c>
      <c r="B54" s="402" t="s">
        <v>507</v>
      </c>
      <c r="C54" s="402"/>
      <c r="D54" s="402"/>
      <c r="E54" s="402"/>
      <c r="F54" s="402"/>
      <c r="G54" s="402"/>
      <c r="H54" s="402"/>
      <c r="I54" s="402"/>
    </row>
    <row r="55" spans="1:2" ht="15">
      <c r="A55" s="3">
        <v>14</v>
      </c>
      <c r="B55" s="3" t="s">
        <v>500</v>
      </c>
    </row>
    <row r="56" spans="1:2" ht="15">
      <c r="A56" s="3">
        <v>15</v>
      </c>
      <c r="B56" s="3" t="s">
        <v>271</v>
      </c>
    </row>
    <row r="58" spans="1:6" ht="15">
      <c r="A58" s="231" t="s">
        <v>0</v>
      </c>
      <c r="B58" s="231" t="s">
        <v>254</v>
      </c>
      <c r="C58" s="232"/>
      <c r="D58" s="233" t="s">
        <v>24</v>
      </c>
      <c r="E58" s="403" t="s">
        <v>267</v>
      </c>
      <c r="F58" s="404"/>
    </row>
    <row r="59" spans="1:6" ht="12.75" customHeight="1">
      <c r="A59" s="229">
        <v>1</v>
      </c>
      <c r="B59" s="230" t="s">
        <v>255</v>
      </c>
      <c r="C59" s="234"/>
      <c r="D59" s="235"/>
      <c r="E59" s="389"/>
      <c r="F59" s="390"/>
    </row>
    <row r="60" spans="1:6" ht="12.75" customHeight="1">
      <c r="A60" s="229">
        <v>2</v>
      </c>
      <c r="B60" s="230" t="s">
        <v>523</v>
      </c>
      <c r="C60" s="234"/>
      <c r="D60" s="235"/>
      <c r="E60" s="227"/>
      <c r="F60" s="228"/>
    </row>
    <row r="61" spans="1:6" ht="12.75" customHeight="1">
      <c r="A61" s="229">
        <v>3</v>
      </c>
      <c r="B61" s="230" t="s">
        <v>256</v>
      </c>
      <c r="C61" s="234"/>
      <c r="D61" s="235"/>
      <c r="E61" s="389"/>
      <c r="F61" s="390"/>
    </row>
    <row r="62" spans="1:6" ht="12.75" customHeight="1">
      <c r="A62" s="229">
        <v>4</v>
      </c>
      <c r="B62" s="230" t="s">
        <v>257</v>
      </c>
      <c r="C62" s="234"/>
      <c r="D62" s="235"/>
      <c r="E62" s="389"/>
      <c r="F62" s="390"/>
    </row>
    <row r="63" spans="1:6" ht="12.75" customHeight="1">
      <c r="A63" s="229">
        <v>5</v>
      </c>
      <c r="B63" s="230" t="s">
        <v>258</v>
      </c>
      <c r="C63" s="234"/>
      <c r="D63" s="235"/>
      <c r="E63" s="389"/>
      <c r="F63" s="390"/>
    </row>
    <row r="64" spans="1:6" ht="12.75" customHeight="1">
      <c r="A64" s="229">
        <v>6</v>
      </c>
      <c r="B64" s="230" t="s">
        <v>259</v>
      </c>
      <c r="C64" s="234"/>
      <c r="D64" s="235"/>
      <c r="E64" s="389"/>
      <c r="F64" s="390"/>
    </row>
    <row r="65" spans="1:6" ht="12.75" customHeight="1">
      <c r="A65" s="229">
        <v>7</v>
      </c>
      <c r="B65" s="230" t="s">
        <v>261</v>
      </c>
      <c r="C65" s="234"/>
      <c r="D65" s="235"/>
      <c r="E65" s="389"/>
      <c r="F65" s="390"/>
    </row>
    <row r="66" spans="1:6" ht="12.75" customHeight="1">
      <c r="A66" s="229">
        <v>8</v>
      </c>
      <c r="B66" s="230" t="s">
        <v>265</v>
      </c>
      <c r="C66" s="234"/>
      <c r="D66" s="235"/>
      <c r="E66" s="389"/>
      <c r="F66" s="390"/>
    </row>
    <row r="67" spans="1:6" ht="25.5">
      <c r="A67" s="229">
        <v>9</v>
      </c>
      <c r="B67" s="236" t="s">
        <v>268</v>
      </c>
      <c r="C67" s="234"/>
      <c r="D67" s="235"/>
      <c r="E67" s="389"/>
      <c r="F67" s="390"/>
    </row>
    <row r="68" spans="1:6" ht="51">
      <c r="A68" s="229">
        <v>10</v>
      </c>
      <c r="B68" s="236" t="s">
        <v>269</v>
      </c>
      <c r="C68" s="234"/>
      <c r="D68" s="235"/>
      <c r="E68" s="389"/>
      <c r="F68" s="390"/>
    </row>
    <row r="69" spans="1:6" ht="9.75" customHeight="1">
      <c r="A69" s="229">
        <v>11</v>
      </c>
      <c r="B69" s="230" t="s">
        <v>266</v>
      </c>
      <c r="C69" s="234"/>
      <c r="D69" s="235"/>
      <c r="E69" s="389"/>
      <c r="F69" s="390"/>
    </row>
    <row r="70" spans="1:6" ht="114.75" customHeight="1">
      <c r="A70" s="229">
        <v>12</v>
      </c>
      <c r="B70" s="39" t="s">
        <v>270</v>
      </c>
      <c r="C70" s="234"/>
      <c r="D70" s="238"/>
      <c r="E70" s="227"/>
      <c r="F70" s="228"/>
    </row>
    <row r="71" spans="1:6" ht="13.5" customHeight="1">
      <c r="A71" s="229">
        <v>13</v>
      </c>
      <c r="B71" s="230" t="s">
        <v>260</v>
      </c>
      <c r="C71" s="234"/>
      <c r="D71" s="235"/>
      <c r="E71" s="389"/>
      <c r="F71" s="390"/>
    </row>
    <row r="72" spans="1:6" ht="13.5" customHeight="1">
      <c r="A72" s="229">
        <v>14</v>
      </c>
      <c r="B72" s="230" t="s">
        <v>262</v>
      </c>
      <c r="C72" s="234"/>
      <c r="D72" s="235"/>
      <c r="E72" s="389"/>
      <c r="F72" s="390"/>
    </row>
    <row r="73" spans="1:6" ht="13.5" customHeight="1">
      <c r="A73" s="229">
        <v>15</v>
      </c>
      <c r="B73" s="230" t="s">
        <v>263</v>
      </c>
      <c r="C73" s="234"/>
      <c r="D73" s="235"/>
      <c r="E73" s="389"/>
      <c r="F73" s="390"/>
    </row>
    <row r="74" spans="1:6" ht="13.5" customHeight="1">
      <c r="A74" s="229">
        <v>16</v>
      </c>
      <c r="B74" s="230" t="s">
        <v>264</v>
      </c>
      <c r="C74" s="234"/>
      <c r="D74" s="235"/>
      <c r="E74" s="389"/>
      <c r="F74" s="390"/>
    </row>
  </sheetData>
  <sheetProtection/>
  <mergeCells count="52">
    <mergeCell ref="D11:F11"/>
    <mergeCell ref="D13:F13"/>
    <mergeCell ref="D15:F15"/>
    <mergeCell ref="D17:F17"/>
    <mergeCell ref="B35:C35"/>
    <mergeCell ref="A21:A23"/>
    <mergeCell ref="B23:C23"/>
    <mergeCell ref="B24:C24"/>
    <mergeCell ref="B22:D22"/>
    <mergeCell ref="A30:A34"/>
    <mergeCell ref="C1:I2"/>
    <mergeCell ref="C3:I4"/>
    <mergeCell ref="C5:I5"/>
    <mergeCell ref="C6:I6"/>
    <mergeCell ref="G7:I7"/>
    <mergeCell ref="A9:I9"/>
    <mergeCell ref="B51:I51"/>
    <mergeCell ref="B52:I52"/>
    <mergeCell ref="B25:C25"/>
    <mergeCell ref="B28:C28"/>
    <mergeCell ref="I25:I29"/>
    <mergeCell ref="D19:F19"/>
    <mergeCell ref="B21:H21"/>
    <mergeCell ref="E22:H22"/>
    <mergeCell ref="I21:I23"/>
    <mergeCell ref="I30:I34"/>
    <mergeCell ref="B29:C29"/>
    <mergeCell ref="B27:C27"/>
    <mergeCell ref="B26:C26"/>
    <mergeCell ref="A25:A29"/>
    <mergeCell ref="B50:I50"/>
    <mergeCell ref="B33:C33"/>
    <mergeCell ref="B32:C32"/>
    <mergeCell ref="B31:C31"/>
    <mergeCell ref="B30:C30"/>
    <mergeCell ref="E73:F73"/>
    <mergeCell ref="E74:F74"/>
    <mergeCell ref="E65:F65"/>
    <mergeCell ref="E66:F66"/>
    <mergeCell ref="E67:F67"/>
    <mergeCell ref="E68:F68"/>
    <mergeCell ref="E69:F69"/>
    <mergeCell ref="E71:F71"/>
    <mergeCell ref="B53:I53"/>
    <mergeCell ref="B54:I54"/>
    <mergeCell ref="E72:F72"/>
    <mergeCell ref="E58:F58"/>
    <mergeCell ref="E59:F59"/>
    <mergeCell ref="E61:F61"/>
    <mergeCell ref="E62:F62"/>
    <mergeCell ref="E63:F63"/>
    <mergeCell ref="E64:F64"/>
  </mergeCells>
  <printOptions/>
  <pageMargins left="0.5118110236220472" right="0.2362204724409449" top="0.5118110236220472" bottom="0.5118110236220472" header="0.31496062992125984" footer="0.31496062992125984"/>
  <pageSetup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00B050"/>
  </sheetPr>
  <dimension ref="A1:M90"/>
  <sheetViews>
    <sheetView tabSelected="1" zoomScale="115" zoomScaleNormal="115" zoomScalePageLayoutView="0" workbookViewId="0" topLeftCell="A22">
      <selection activeCell="H28" sqref="H28:I28"/>
    </sheetView>
  </sheetViews>
  <sheetFormatPr defaultColWidth="9.140625" defaultRowHeight="15"/>
  <cols>
    <col min="1" max="1" width="5.7109375" style="1" customWidth="1"/>
    <col min="2" max="2" width="19.421875" style="1" customWidth="1"/>
    <col min="3" max="3" width="3.8515625" style="1" customWidth="1"/>
    <col min="4" max="4" width="10.57421875" style="1" customWidth="1"/>
    <col min="5" max="5" width="26.28125" style="1" customWidth="1"/>
    <col min="6" max="6" width="18.8515625" style="1" customWidth="1"/>
    <col min="7" max="7" width="15.7109375" style="1" customWidth="1"/>
    <col min="8" max="8" width="3.28125" style="1" customWidth="1"/>
    <col min="9" max="9" width="8.7109375" style="1" customWidth="1"/>
    <col min="10" max="10" width="17.57421875" style="1" customWidth="1"/>
    <col min="11" max="11" width="15.57421875" style="1" customWidth="1"/>
    <col min="12" max="12" width="26.7109375" style="1" customWidth="1"/>
    <col min="13" max="13" width="16.28125" style="1" customWidth="1"/>
    <col min="14" max="16384" width="9.140625" style="1" customWidth="1"/>
  </cols>
  <sheetData>
    <row r="1" spans="4:11" ht="9.75" customHeight="1">
      <c r="D1" s="442" t="str">
        <f>'4.1 Daftar SP2D'!$C$1</f>
        <v>PEMERINTAH KABUPATEN LUMAJANG</v>
      </c>
      <c r="E1" s="442"/>
      <c r="F1" s="442"/>
      <c r="G1" s="442"/>
      <c r="H1" s="442"/>
      <c r="I1" s="442"/>
      <c r="J1" s="442"/>
      <c r="K1" s="442"/>
    </row>
    <row r="2" spans="4:11" ht="7.5" customHeight="1">
      <c r="D2" s="442"/>
      <c r="E2" s="442"/>
      <c r="F2" s="442"/>
      <c r="G2" s="442"/>
      <c r="H2" s="442"/>
      <c r="I2" s="442"/>
      <c r="J2" s="442"/>
      <c r="K2" s="442"/>
    </row>
    <row r="3" spans="4:11" ht="15">
      <c r="D3" s="443" t="str">
        <f>'4.1 Daftar SP2D'!$C$3</f>
        <v>I N S P E K T O R A T</v>
      </c>
      <c r="E3" s="443"/>
      <c r="F3" s="443"/>
      <c r="G3" s="443"/>
      <c r="H3" s="443"/>
      <c r="I3" s="443"/>
      <c r="J3" s="443"/>
      <c r="K3" s="443"/>
    </row>
    <row r="4" spans="4:11" ht="15">
      <c r="D4" s="443"/>
      <c r="E4" s="443"/>
      <c r="F4" s="443"/>
      <c r="G4" s="443"/>
      <c r="H4" s="443"/>
      <c r="I4" s="443"/>
      <c r="J4" s="443"/>
      <c r="K4" s="443"/>
    </row>
    <row r="5" spans="4:11" ht="15.75">
      <c r="D5" s="444" t="str">
        <f>'4.1 Daftar SP2D'!$C$5</f>
        <v>Jl. Arif Rahman Hakim No. 1 Lumajang</v>
      </c>
      <c r="E5" s="444"/>
      <c r="F5" s="444"/>
      <c r="G5" s="444"/>
      <c r="H5" s="444"/>
      <c r="I5" s="444"/>
      <c r="J5" s="444"/>
      <c r="K5" s="444"/>
    </row>
    <row r="6" spans="4:11" ht="15.75">
      <c r="D6" s="445" t="str">
        <f>'4.1 Daftar SP2D'!$C$6</f>
        <v>Tlp. (0334) 881485; Fax. (0334) 894126</v>
      </c>
      <c r="E6" s="445"/>
      <c r="F6" s="445"/>
      <c r="G6" s="445"/>
      <c r="H6" s="445"/>
      <c r="I6" s="445"/>
      <c r="J6" s="445"/>
      <c r="K6" s="445"/>
    </row>
    <row r="7" ht="9.75" customHeight="1"/>
    <row r="8" ht="10.5" customHeight="1"/>
    <row r="9" spans="1:11" ht="15" customHeight="1">
      <c r="A9" s="441" t="s">
        <v>321</v>
      </c>
      <c r="B9" s="441"/>
      <c r="C9" s="441"/>
      <c r="D9" s="441"/>
      <c r="E9" s="441"/>
      <c r="F9" s="441"/>
      <c r="G9" s="441"/>
      <c r="H9" s="441"/>
      <c r="I9" s="441"/>
      <c r="J9" s="441"/>
      <c r="K9" s="441"/>
    </row>
    <row r="10" spans="1:11" ht="15" customHeight="1">
      <c r="A10" s="441" t="s">
        <v>109</v>
      </c>
      <c r="B10" s="441"/>
      <c r="C10" s="441"/>
      <c r="D10" s="441"/>
      <c r="E10" s="441"/>
      <c r="F10" s="441"/>
      <c r="G10" s="441"/>
      <c r="H10" s="441"/>
      <c r="I10" s="441"/>
      <c r="J10" s="441"/>
      <c r="K10" s="441"/>
    </row>
    <row r="11" spans="1:11" ht="15" customHeight="1">
      <c r="A11" s="441" t="s">
        <v>108</v>
      </c>
      <c r="B11" s="441"/>
      <c r="C11" s="441"/>
      <c r="D11" s="441"/>
      <c r="E11" s="441"/>
      <c r="F11" s="441"/>
      <c r="G11" s="441"/>
      <c r="H11" s="441"/>
      <c r="I11" s="441"/>
      <c r="J11" s="441"/>
      <c r="K11" s="441"/>
    </row>
    <row r="12" spans="1:11" ht="15" customHeight="1">
      <c r="A12" s="245"/>
      <c r="B12" s="245"/>
      <c r="C12" s="245"/>
      <c r="D12" s="245"/>
      <c r="E12" s="245"/>
      <c r="F12" s="245"/>
      <c r="G12" s="348"/>
      <c r="H12" s="245"/>
      <c r="I12" s="245"/>
      <c r="J12" s="245"/>
      <c r="K12" s="245"/>
    </row>
    <row r="13" spans="1:11" ht="15" customHeight="1">
      <c r="A13" s="441" t="s">
        <v>107</v>
      </c>
      <c r="B13" s="441"/>
      <c r="C13" s="441"/>
      <c r="D13" s="441"/>
      <c r="E13" s="441"/>
      <c r="F13" s="441"/>
      <c r="G13" s="441"/>
      <c r="H13" s="441"/>
      <c r="I13" s="441"/>
      <c r="J13" s="441"/>
      <c r="K13" s="441"/>
    </row>
    <row r="14" ht="7.5" customHeight="1"/>
    <row r="15" ht="7.5" customHeight="1"/>
    <row r="16" spans="1:11" ht="15.75">
      <c r="A16" s="16" t="str">
        <f>'4.1 Daftar SP2D'!$A$11</f>
        <v>Nama Pemda</v>
      </c>
      <c r="B16" s="16"/>
      <c r="C16" s="239" t="s">
        <v>20</v>
      </c>
      <c r="D16" s="440" t="str">
        <f>'4.1 Daftar SP2D'!D11</f>
        <v>PEMERINTAH KABUPATEN LUMAJANG</v>
      </c>
      <c r="E16" s="440"/>
      <c r="F16" s="440"/>
      <c r="G16" s="347"/>
      <c r="H16" s="239"/>
      <c r="I16" s="263"/>
      <c r="J16" s="16" t="str">
        <f>'4.1 Daftar SP2D'!$G$11</f>
        <v>KKR Nomor</v>
      </c>
      <c r="K16" s="239" t="s">
        <v>20</v>
      </c>
    </row>
    <row r="17" spans="1:11" ht="8.25" customHeight="1">
      <c r="A17" s="16"/>
      <c r="B17" s="16"/>
      <c r="C17" s="239"/>
      <c r="D17" s="246"/>
      <c r="E17" s="246"/>
      <c r="F17" s="246"/>
      <c r="G17" s="347"/>
      <c r="H17" s="239"/>
      <c r="I17" s="246"/>
      <c r="J17" s="16"/>
      <c r="K17" s="239"/>
    </row>
    <row r="18" spans="1:11" ht="15.75">
      <c r="A18" s="16" t="str">
        <f>'4.1 Daftar SP2D'!$A$13</f>
        <v>OPD pelaksana</v>
      </c>
      <c r="B18" s="16"/>
      <c r="C18" s="239" t="s">
        <v>20</v>
      </c>
      <c r="D18" s="440">
        <f>'4.1 Daftar SP2D'!D13</f>
        <v>0</v>
      </c>
      <c r="E18" s="440"/>
      <c r="F18" s="440"/>
      <c r="G18" s="347"/>
      <c r="H18" s="239"/>
      <c r="I18" s="263"/>
      <c r="J18" s="16" t="str">
        <f>'4.1 Daftar SP2D'!$G$13</f>
        <v>Disusun Oleh</v>
      </c>
      <c r="K18" s="239" t="s">
        <v>20</v>
      </c>
    </row>
    <row r="19" spans="1:11" ht="6.75" customHeight="1">
      <c r="A19" s="16"/>
      <c r="B19" s="16"/>
      <c r="C19" s="239"/>
      <c r="D19" s="246"/>
      <c r="E19" s="246"/>
      <c r="F19" s="246"/>
      <c r="G19" s="347"/>
      <c r="H19" s="239"/>
      <c r="I19" s="246"/>
      <c r="J19" s="16"/>
      <c r="K19" s="239"/>
    </row>
    <row r="20" spans="1:11" ht="15.75">
      <c r="A20" s="16" t="str">
        <f>'4.1 Daftar SP2D'!$A$15</f>
        <v>Jenis DAK</v>
      </c>
      <c r="B20" s="16"/>
      <c r="C20" s="239" t="s">
        <v>20</v>
      </c>
      <c r="D20" s="440">
        <f>'4.1 Daftar SP2D'!D15</f>
        <v>0</v>
      </c>
      <c r="E20" s="440"/>
      <c r="F20" s="440"/>
      <c r="G20" s="347"/>
      <c r="H20" s="239"/>
      <c r="I20" s="263"/>
      <c r="J20" s="16" t="str">
        <f>'4.1 Daftar SP2D'!$G$15</f>
        <v>Tanggal Paraf</v>
      </c>
      <c r="K20" s="239" t="s">
        <v>20</v>
      </c>
    </row>
    <row r="21" spans="1:11" ht="8.25" customHeight="1">
      <c r="A21" s="16"/>
      <c r="B21" s="16"/>
      <c r="C21" s="239"/>
      <c r="D21" s="246"/>
      <c r="E21" s="246"/>
      <c r="F21" s="246"/>
      <c r="G21" s="347"/>
      <c r="H21" s="239"/>
      <c r="I21" s="246"/>
      <c r="J21" s="16"/>
      <c r="K21" s="239"/>
    </row>
    <row r="22" spans="1:11" ht="15.75">
      <c r="A22" s="16" t="str">
        <f>'4.1 Daftar SP2D'!$A$17</f>
        <v>Nama Bidang DAK</v>
      </c>
      <c r="B22" s="16"/>
      <c r="C22" s="239" t="s">
        <v>20</v>
      </c>
      <c r="D22" s="440">
        <f>'4.1 Daftar SP2D'!D17</f>
        <v>0</v>
      </c>
      <c r="E22" s="440"/>
      <c r="F22" s="440"/>
      <c r="G22" s="347"/>
      <c r="H22" s="239"/>
      <c r="I22" s="263"/>
      <c r="J22" s="16" t="str">
        <f>'4.1 Daftar SP2D'!$G$17</f>
        <v>Direviu Oleh</v>
      </c>
      <c r="K22" s="239" t="s">
        <v>20</v>
      </c>
    </row>
    <row r="23" spans="1:11" ht="7.5" customHeight="1">
      <c r="A23" s="16"/>
      <c r="B23" s="16"/>
      <c r="C23" s="239"/>
      <c r="D23" s="246"/>
      <c r="E23" s="246"/>
      <c r="F23" s="246"/>
      <c r="G23" s="347"/>
      <c r="H23" s="239"/>
      <c r="I23" s="246"/>
      <c r="J23" s="16"/>
      <c r="K23" s="239"/>
    </row>
    <row r="24" spans="1:11" ht="15.75">
      <c r="A24" s="16" t="str">
        <f>'4.1 Daftar SP2D'!$A$19</f>
        <v>Nama Sub Bidang DAK</v>
      </c>
      <c r="B24" s="16"/>
      <c r="C24" s="239" t="s">
        <v>20</v>
      </c>
      <c r="D24" s="440">
        <f>'4.1 Daftar SP2D'!D19</f>
        <v>0</v>
      </c>
      <c r="E24" s="440"/>
      <c r="F24" s="440"/>
      <c r="G24" s="347"/>
      <c r="H24" s="239"/>
      <c r="I24" s="263"/>
      <c r="J24" s="16" t="str">
        <f>'4.1 Daftar SP2D'!$G$19</f>
        <v>Tanggal dan Paraf</v>
      </c>
      <c r="K24" s="239" t="s">
        <v>20</v>
      </c>
    </row>
    <row r="25" spans="1:11" ht="13.5" customHeight="1">
      <c r="A25" s="16"/>
      <c r="B25" s="16"/>
      <c r="C25" s="16"/>
      <c r="D25" s="16"/>
      <c r="E25" s="16"/>
      <c r="F25" s="16"/>
      <c r="G25" s="16"/>
      <c r="H25" s="16"/>
      <c r="I25" s="16"/>
      <c r="J25" s="16"/>
      <c r="K25" s="16"/>
    </row>
    <row r="26" spans="1:13" ht="63" customHeight="1">
      <c r="A26" s="249" t="s">
        <v>323</v>
      </c>
      <c r="B26" s="434" t="s">
        <v>31</v>
      </c>
      <c r="C26" s="434"/>
      <c r="D26" s="434"/>
      <c r="E26" s="249" t="s">
        <v>1</v>
      </c>
      <c r="F26" s="249" t="s">
        <v>5</v>
      </c>
      <c r="G26" s="349" t="s">
        <v>565</v>
      </c>
      <c r="H26" s="435" t="s">
        <v>34</v>
      </c>
      <c r="I26" s="436"/>
      <c r="J26" s="247" t="s">
        <v>319</v>
      </c>
      <c r="K26" s="249" t="s">
        <v>320</v>
      </c>
      <c r="L26" s="249" t="s">
        <v>322</v>
      </c>
      <c r="M26" s="249" t="s">
        <v>324</v>
      </c>
    </row>
    <row r="27" spans="1:13" ht="15.75">
      <c r="A27" s="244">
        <v>1</v>
      </c>
      <c r="B27" s="437">
        <v>2</v>
      </c>
      <c r="C27" s="437"/>
      <c r="D27" s="437"/>
      <c r="E27" s="244">
        <v>3</v>
      </c>
      <c r="F27" s="244">
        <v>4</v>
      </c>
      <c r="G27" s="350"/>
      <c r="H27" s="438">
        <v>5</v>
      </c>
      <c r="I27" s="439"/>
      <c r="J27" s="248">
        <v>6</v>
      </c>
      <c r="K27" s="244">
        <v>7</v>
      </c>
      <c r="L27" s="244">
        <v>8</v>
      </c>
      <c r="M27" s="244">
        <v>8</v>
      </c>
    </row>
    <row r="28" spans="1:13" s="2" customFormat="1" ht="75" customHeight="1">
      <c r="A28" s="71">
        <v>1</v>
      </c>
      <c r="B28" s="426" t="s">
        <v>175</v>
      </c>
      <c r="C28" s="427"/>
      <c r="D28" s="428"/>
      <c r="E28" s="69" t="s">
        <v>115</v>
      </c>
      <c r="F28" s="70">
        <v>530682000</v>
      </c>
      <c r="G28" s="70">
        <v>530682000</v>
      </c>
      <c r="H28" s="429">
        <v>1</v>
      </c>
      <c r="I28" s="430"/>
      <c r="J28" s="314" t="s">
        <v>517</v>
      </c>
      <c r="K28" s="73"/>
      <c r="L28" s="73"/>
      <c r="M28" s="73"/>
    </row>
    <row r="29" spans="1:13" s="2" customFormat="1" ht="92.25" customHeight="1">
      <c r="A29" s="71">
        <v>2</v>
      </c>
      <c r="B29" s="426" t="s">
        <v>175</v>
      </c>
      <c r="C29" s="427"/>
      <c r="D29" s="428"/>
      <c r="E29" s="69" t="s">
        <v>162</v>
      </c>
      <c r="F29" s="70">
        <v>448246000</v>
      </c>
      <c r="G29" s="70">
        <v>448246000</v>
      </c>
      <c r="H29" s="429">
        <v>1</v>
      </c>
      <c r="I29" s="430"/>
      <c r="J29" s="243"/>
      <c r="K29" s="73"/>
      <c r="L29" s="73"/>
      <c r="M29" s="73"/>
    </row>
    <row r="30" spans="1:13" s="2" customFormat="1" ht="15">
      <c r="A30" s="431" t="s">
        <v>74</v>
      </c>
      <c r="B30" s="432"/>
      <c r="C30" s="432"/>
      <c r="D30" s="432"/>
      <c r="E30" s="433"/>
      <c r="F30" s="74">
        <f>SUM(F28:F29)</f>
        <v>978928000</v>
      </c>
      <c r="G30" s="74">
        <f>SUM(G28:G29)</f>
        <v>978928000</v>
      </c>
      <c r="H30" s="429"/>
      <c r="I30" s="430"/>
      <c r="J30" s="262"/>
      <c r="K30" s="148"/>
      <c r="L30" s="148"/>
      <c r="M30" s="148"/>
    </row>
    <row r="31" spans="6:11" ht="15">
      <c r="F31" s="150">
        <f>SUM(F30:F30)</f>
        <v>978928000</v>
      </c>
      <c r="G31" s="150">
        <f>SUM(G30:G30)</f>
        <v>978928000</v>
      </c>
      <c r="K31" s="151"/>
    </row>
    <row r="32" ht="15">
      <c r="K32" s="151"/>
    </row>
    <row r="33" spans="1:2" ht="15">
      <c r="A33" s="161" t="s">
        <v>179</v>
      </c>
      <c r="B33" s="3"/>
    </row>
    <row r="34" spans="1:2" ht="15">
      <c r="A34" s="3">
        <v>1</v>
      </c>
      <c r="B34" s="3"/>
    </row>
    <row r="35" spans="1:2" ht="15">
      <c r="A35" s="3">
        <v>2</v>
      </c>
      <c r="B35" s="3"/>
    </row>
    <row r="37" spans="1:2" ht="15">
      <c r="A37" s="161" t="s">
        <v>190</v>
      </c>
      <c r="B37" s="3"/>
    </row>
    <row r="38" spans="1:12" ht="15" customHeight="1">
      <c r="A38" s="76">
        <v>1</v>
      </c>
      <c r="B38" s="137" t="s">
        <v>495</v>
      </c>
      <c r="C38" s="137"/>
      <c r="D38" s="137"/>
      <c r="E38" s="137"/>
      <c r="F38" s="137"/>
      <c r="G38" s="137"/>
      <c r="H38" s="137"/>
      <c r="I38" s="137"/>
      <c r="J38" s="137"/>
      <c r="K38" s="137"/>
      <c r="L38" s="137"/>
    </row>
    <row r="39" spans="1:2" ht="15">
      <c r="A39" s="1">
        <v>2</v>
      </c>
      <c r="B39" s="1" t="s">
        <v>494</v>
      </c>
    </row>
    <row r="40" spans="1:2" ht="15">
      <c r="A40" s="76">
        <v>3</v>
      </c>
      <c r="B40" s="1" t="s">
        <v>493</v>
      </c>
    </row>
    <row r="41" spans="1:2" ht="15">
      <c r="A41" s="1">
        <v>4</v>
      </c>
      <c r="B41" s="1" t="s">
        <v>492</v>
      </c>
    </row>
    <row r="42" spans="1:2" ht="15">
      <c r="A42" s="76">
        <v>5</v>
      </c>
      <c r="B42" s="1" t="s">
        <v>491</v>
      </c>
    </row>
    <row r="54" spans="1:12" ht="15.75">
      <c r="A54" s="329"/>
      <c r="B54" s="330"/>
      <c r="C54" s="425"/>
      <c r="D54" s="425"/>
      <c r="E54" s="36"/>
      <c r="F54" s="36"/>
      <c r="G54" s="36"/>
      <c r="H54" s="36"/>
      <c r="I54" s="425"/>
      <c r="J54" s="425"/>
      <c r="K54" s="331"/>
      <c r="L54" s="36"/>
    </row>
    <row r="55" spans="1:12" ht="15.75">
      <c r="A55" s="164"/>
      <c r="B55" s="36"/>
      <c r="C55" s="425"/>
      <c r="D55" s="425"/>
      <c r="E55" s="36"/>
      <c r="F55" s="36"/>
      <c r="G55" s="36"/>
      <c r="H55" s="36"/>
      <c r="I55" s="425"/>
      <c r="J55" s="425"/>
      <c r="K55" s="331"/>
      <c r="L55" s="36"/>
    </row>
    <row r="56" spans="1:12" ht="15.75">
      <c r="A56" s="164"/>
      <c r="B56" s="36"/>
      <c r="C56" s="425"/>
      <c r="D56" s="425"/>
      <c r="E56" s="36"/>
      <c r="F56" s="36"/>
      <c r="G56" s="36"/>
      <c r="H56" s="36"/>
      <c r="I56" s="425"/>
      <c r="J56" s="425"/>
      <c r="K56" s="331"/>
      <c r="L56" s="36"/>
    </row>
    <row r="57" spans="1:12" ht="15.75">
      <c r="A57" s="164"/>
      <c r="B57" s="36"/>
      <c r="C57" s="158"/>
      <c r="D57" s="158"/>
      <c r="E57" s="36"/>
      <c r="F57" s="36"/>
      <c r="G57" s="36"/>
      <c r="H57" s="36"/>
      <c r="I57" s="158"/>
      <c r="J57" s="158"/>
      <c r="K57" s="331"/>
      <c r="L57" s="36"/>
    </row>
    <row r="58" spans="1:12" ht="15.75">
      <c r="A58" s="329"/>
      <c r="B58" s="330"/>
      <c r="C58" s="425"/>
      <c r="D58" s="425"/>
      <c r="E58" s="36"/>
      <c r="F58" s="36"/>
      <c r="G58" s="36"/>
      <c r="H58" s="36"/>
      <c r="I58" s="425"/>
      <c r="J58" s="425"/>
      <c r="K58" s="331"/>
      <c r="L58" s="36"/>
    </row>
    <row r="59" spans="1:12" ht="15.75">
      <c r="A59" s="164"/>
      <c r="B59" s="36"/>
      <c r="C59" s="425"/>
      <c r="D59" s="425"/>
      <c r="E59" s="36"/>
      <c r="F59" s="36"/>
      <c r="G59" s="36"/>
      <c r="H59" s="36"/>
      <c r="I59" s="425"/>
      <c r="J59" s="425"/>
      <c r="K59" s="331"/>
      <c r="L59" s="36"/>
    </row>
    <row r="60" spans="1:12" ht="15.75">
      <c r="A60" s="164"/>
      <c r="B60" s="36"/>
      <c r="C60" s="425"/>
      <c r="D60" s="425"/>
      <c r="E60" s="36"/>
      <c r="F60" s="36"/>
      <c r="G60" s="36"/>
      <c r="H60" s="36"/>
      <c r="I60" s="425"/>
      <c r="J60" s="425"/>
      <c r="K60" s="331"/>
      <c r="L60" s="36"/>
    </row>
    <row r="61" spans="1:12" ht="15.75">
      <c r="A61" s="164"/>
      <c r="B61" s="36"/>
      <c r="C61" s="425"/>
      <c r="D61" s="425"/>
      <c r="E61" s="36"/>
      <c r="F61" s="36"/>
      <c r="G61" s="36"/>
      <c r="H61" s="36"/>
      <c r="I61" s="425"/>
      <c r="J61" s="425"/>
      <c r="K61" s="331"/>
      <c r="L61" s="36"/>
    </row>
    <row r="62" spans="1:12" ht="15.75">
      <c r="A62" s="164"/>
      <c r="B62" s="36"/>
      <c r="C62" s="425"/>
      <c r="D62" s="425"/>
      <c r="E62" s="36"/>
      <c r="F62" s="36"/>
      <c r="G62" s="36"/>
      <c r="H62" s="36"/>
      <c r="I62" s="425"/>
      <c r="J62" s="425"/>
      <c r="K62" s="331"/>
      <c r="L62" s="36"/>
    </row>
    <row r="63" spans="1:12" ht="15.75">
      <c r="A63" s="164"/>
      <c r="B63" s="36"/>
      <c r="C63" s="425"/>
      <c r="D63" s="425"/>
      <c r="E63" s="36"/>
      <c r="F63" s="36"/>
      <c r="G63" s="36"/>
      <c r="H63" s="36"/>
      <c r="I63" s="425"/>
      <c r="J63" s="425"/>
      <c r="K63" s="331"/>
      <c r="L63" s="36"/>
    </row>
    <row r="64" spans="1:12" ht="15.75">
      <c r="A64" s="164"/>
      <c r="B64" s="36"/>
      <c r="C64" s="425"/>
      <c r="D64" s="425"/>
      <c r="E64" s="36"/>
      <c r="F64" s="36"/>
      <c r="G64" s="36"/>
      <c r="H64" s="36"/>
      <c r="I64" s="425"/>
      <c r="J64" s="425"/>
      <c r="K64" s="331"/>
      <c r="L64" s="36"/>
    </row>
    <row r="65" spans="1:12" ht="15.75">
      <c r="A65" s="329"/>
      <c r="B65" s="330"/>
      <c r="C65" s="425"/>
      <c r="D65" s="425"/>
      <c r="E65" s="36"/>
      <c r="F65" s="36"/>
      <c r="G65" s="36"/>
      <c r="H65" s="36"/>
      <c r="I65" s="425"/>
      <c r="J65" s="425"/>
      <c r="K65" s="331"/>
      <c r="L65" s="36"/>
    </row>
    <row r="66" spans="1:12" ht="15.75">
      <c r="A66" s="164"/>
      <c r="B66" s="36"/>
      <c r="C66" s="425"/>
      <c r="D66" s="425"/>
      <c r="E66" s="36"/>
      <c r="F66" s="36"/>
      <c r="G66" s="36"/>
      <c r="H66" s="36"/>
      <c r="I66" s="425"/>
      <c r="J66" s="425"/>
      <c r="K66" s="331"/>
      <c r="L66" s="36"/>
    </row>
    <row r="67" spans="1:12" ht="15.75">
      <c r="A67" s="164"/>
      <c r="B67" s="36"/>
      <c r="C67" s="425"/>
      <c r="D67" s="425"/>
      <c r="E67" s="36"/>
      <c r="F67" s="36"/>
      <c r="G67" s="36"/>
      <c r="H67" s="36"/>
      <c r="I67" s="425"/>
      <c r="J67" s="425"/>
      <c r="K67" s="331"/>
      <c r="L67" s="36"/>
    </row>
    <row r="68" spans="1:12" ht="15.75">
      <c r="A68" s="164"/>
      <c r="B68" s="36"/>
      <c r="C68" s="425"/>
      <c r="D68" s="425"/>
      <c r="E68" s="36"/>
      <c r="F68" s="36"/>
      <c r="G68" s="36"/>
      <c r="H68" s="36"/>
      <c r="I68" s="425"/>
      <c r="J68" s="425"/>
      <c r="K68" s="331"/>
      <c r="L68" s="36"/>
    </row>
    <row r="69" spans="1:12" ht="15.75">
      <c r="A69" s="329"/>
      <c r="B69" s="330"/>
      <c r="C69" s="425"/>
      <c r="D69" s="425"/>
      <c r="E69" s="36"/>
      <c r="F69" s="36"/>
      <c r="G69" s="36"/>
      <c r="H69" s="36"/>
      <c r="I69" s="425"/>
      <c r="J69" s="425"/>
      <c r="K69" s="331"/>
      <c r="L69" s="36"/>
    </row>
    <row r="70" spans="1:12" ht="15.75">
      <c r="A70" s="164">
        <v>1</v>
      </c>
      <c r="B70" s="36"/>
      <c r="C70" s="425"/>
      <c r="D70" s="425"/>
      <c r="E70" s="36"/>
      <c r="F70" s="36"/>
      <c r="G70" s="36"/>
      <c r="H70" s="36"/>
      <c r="I70" s="425"/>
      <c r="J70" s="425"/>
      <c r="K70" s="331"/>
      <c r="L70" s="36"/>
    </row>
    <row r="71" spans="1:12" ht="12.75" customHeight="1">
      <c r="A71" s="164">
        <v>2</v>
      </c>
      <c r="B71" s="332"/>
      <c r="C71" s="425"/>
      <c r="D71" s="425"/>
      <c r="E71" s="36"/>
      <c r="F71" s="36"/>
      <c r="G71" s="36"/>
      <c r="H71" s="36"/>
      <c r="I71" s="425"/>
      <c r="J71" s="425"/>
      <c r="K71" s="331"/>
      <c r="L71" s="36"/>
    </row>
    <row r="72" spans="1:12" ht="12.75" customHeight="1">
      <c r="A72" s="164">
        <v>3</v>
      </c>
      <c r="B72" s="332"/>
      <c r="C72" s="425"/>
      <c r="D72" s="425"/>
      <c r="E72" s="36"/>
      <c r="F72" s="36"/>
      <c r="G72" s="36"/>
      <c r="H72" s="36"/>
      <c r="I72" s="425"/>
      <c r="J72" s="425"/>
      <c r="K72" s="331"/>
      <c r="L72" s="36"/>
    </row>
    <row r="73" spans="1:12" ht="12.75" customHeight="1">
      <c r="A73" s="164">
        <v>4</v>
      </c>
      <c r="B73" s="332"/>
      <c r="C73" s="425"/>
      <c r="D73" s="425"/>
      <c r="E73" s="36"/>
      <c r="F73" s="36"/>
      <c r="G73" s="36"/>
      <c r="H73" s="36"/>
      <c r="I73" s="425"/>
      <c r="J73" s="425"/>
      <c r="K73" s="331"/>
      <c r="L73" s="36"/>
    </row>
    <row r="74" spans="1:12" ht="12.75" customHeight="1">
      <c r="A74" s="164">
        <v>5</v>
      </c>
      <c r="B74" s="332"/>
      <c r="C74" s="425"/>
      <c r="D74" s="425"/>
      <c r="E74" s="36"/>
      <c r="F74" s="36"/>
      <c r="G74" s="36"/>
      <c r="H74" s="36"/>
      <c r="I74" s="425"/>
      <c r="J74" s="425"/>
      <c r="K74" s="331"/>
      <c r="L74" s="36"/>
    </row>
    <row r="75" spans="1:12" ht="12.75" customHeight="1">
      <c r="A75" s="164">
        <v>6</v>
      </c>
      <c r="B75" s="332"/>
      <c r="C75" s="425"/>
      <c r="D75" s="425"/>
      <c r="E75" s="36"/>
      <c r="F75" s="36"/>
      <c r="G75" s="36"/>
      <c r="H75" s="36"/>
      <c r="I75" s="425"/>
      <c r="J75" s="425"/>
      <c r="K75" s="331"/>
      <c r="L75" s="36"/>
    </row>
    <row r="76" spans="1:12" ht="12.75" customHeight="1">
      <c r="A76" s="164">
        <v>7</v>
      </c>
      <c r="B76" s="332"/>
      <c r="C76" s="425"/>
      <c r="D76" s="425"/>
      <c r="E76" s="36"/>
      <c r="F76" s="36"/>
      <c r="G76" s="36"/>
      <c r="H76" s="36"/>
      <c r="I76" s="425"/>
      <c r="J76" s="425"/>
      <c r="K76" s="331"/>
      <c r="L76" s="36"/>
    </row>
    <row r="77" spans="1:12" ht="12.75" customHeight="1">
      <c r="A77" s="164">
        <v>8</v>
      </c>
      <c r="B77" s="332"/>
      <c r="C77" s="425"/>
      <c r="D77" s="425"/>
      <c r="E77" s="36"/>
      <c r="F77" s="36"/>
      <c r="G77" s="36"/>
      <c r="H77" s="36"/>
      <c r="I77" s="425"/>
      <c r="J77" s="425"/>
      <c r="K77" s="331"/>
      <c r="L77" s="36"/>
    </row>
    <row r="78" spans="1:12" ht="12.75" customHeight="1">
      <c r="A78" s="164">
        <v>9</v>
      </c>
      <c r="B78" s="332"/>
      <c r="C78" s="425"/>
      <c r="D78" s="425"/>
      <c r="E78" s="36"/>
      <c r="F78" s="36"/>
      <c r="G78" s="36"/>
      <c r="H78" s="36"/>
      <c r="I78" s="425"/>
      <c r="J78" s="425"/>
      <c r="K78" s="331"/>
      <c r="L78" s="36"/>
    </row>
    <row r="79" spans="1:12" ht="15.75">
      <c r="A79" s="164"/>
      <c r="B79" s="36"/>
      <c r="C79" s="158"/>
      <c r="D79" s="158"/>
      <c r="E79" s="36"/>
      <c r="F79" s="36"/>
      <c r="G79" s="36"/>
      <c r="H79" s="36"/>
      <c r="I79" s="158"/>
      <c r="J79" s="158"/>
      <c r="K79" s="331"/>
      <c r="L79" s="36"/>
    </row>
    <row r="80" spans="1:12" ht="15.75">
      <c r="A80" s="329" t="s">
        <v>546</v>
      </c>
      <c r="B80" s="330" t="s">
        <v>547</v>
      </c>
      <c r="C80" s="425"/>
      <c r="D80" s="425"/>
      <c r="E80" s="36"/>
      <c r="F80" s="36"/>
      <c r="G80" s="36"/>
      <c r="H80" s="36"/>
      <c r="I80" s="425"/>
      <c r="J80" s="425"/>
      <c r="K80" s="331"/>
      <c r="L80" s="36"/>
    </row>
    <row r="81" spans="1:12" ht="14.25" customHeight="1">
      <c r="A81" s="164">
        <v>1</v>
      </c>
      <c r="B81" s="36"/>
      <c r="C81" s="425"/>
      <c r="D81" s="425"/>
      <c r="E81" s="36"/>
      <c r="F81" s="36"/>
      <c r="G81" s="36"/>
      <c r="H81" s="36"/>
      <c r="I81" s="425"/>
      <c r="J81" s="425"/>
      <c r="K81" s="331"/>
      <c r="L81" s="36"/>
    </row>
    <row r="82" spans="1:12" ht="14.25" customHeight="1">
      <c r="A82" s="164">
        <v>2</v>
      </c>
      <c r="B82" s="36" t="s">
        <v>549</v>
      </c>
      <c r="C82" s="425"/>
      <c r="D82" s="425"/>
      <c r="E82" s="36"/>
      <c r="F82" s="36"/>
      <c r="G82" s="36"/>
      <c r="H82" s="36"/>
      <c r="I82" s="425"/>
      <c r="J82" s="425"/>
      <c r="K82" s="331"/>
      <c r="L82" s="36"/>
    </row>
    <row r="83" spans="1:12" ht="14.25" customHeight="1">
      <c r="A83" s="164">
        <v>3</v>
      </c>
      <c r="B83" s="332" t="s">
        <v>550</v>
      </c>
      <c r="C83" s="158"/>
      <c r="D83" s="158"/>
      <c r="E83" s="36"/>
      <c r="F83" s="36"/>
      <c r="G83" s="36"/>
      <c r="H83" s="36"/>
      <c r="I83" s="158"/>
      <c r="J83" s="158"/>
      <c r="K83" s="331"/>
      <c r="L83" s="36"/>
    </row>
    <row r="84" spans="1:12" ht="14.25" customHeight="1">
      <c r="A84" s="164">
        <v>4</v>
      </c>
      <c r="B84" s="36" t="s">
        <v>551</v>
      </c>
      <c r="C84" s="158"/>
      <c r="D84" s="158"/>
      <c r="E84" s="36"/>
      <c r="F84" s="36"/>
      <c r="G84" s="36"/>
      <c r="H84" s="36"/>
      <c r="I84" s="158"/>
      <c r="J84" s="158"/>
      <c r="K84" s="331"/>
      <c r="L84" s="36"/>
    </row>
    <row r="85" spans="1:12" ht="14.25" customHeight="1">
      <c r="A85" s="164">
        <v>5</v>
      </c>
      <c r="B85" s="36"/>
      <c r="C85" s="36"/>
      <c r="D85" s="36"/>
      <c r="E85" s="36"/>
      <c r="F85" s="36"/>
      <c r="G85" s="36"/>
      <c r="H85" s="36"/>
      <c r="I85" s="36"/>
      <c r="J85" s="36"/>
      <c r="K85" s="331"/>
      <c r="L85" s="36"/>
    </row>
    <row r="86" spans="1:12" ht="15">
      <c r="A86" s="3"/>
      <c r="B86" s="3"/>
      <c r="C86" s="3"/>
      <c r="D86" s="3"/>
      <c r="E86" s="3"/>
      <c r="F86" s="3"/>
      <c r="G86" s="3"/>
      <c r="H86" s="3"/>
      <c r="I86" s="3"/>
      <c r="J86" s="3"/>
      <c r="K86" s="311"/>
      <c r="L86" s="3"/>
    </row>
    <row r="87" spans="1:12" ht="15">
      <c r="A87" s="3"/>
      <c r="B87" s="3"/>
      <c r="C87" s="3"/>
      <c r="D87" s="3"/>
      <c r="E87" s="3"/>
      <c r="F87" s="3"/>
      <c r="G87" s="3"/>
      <c r="H87" s="3"/>
      <c r="I87" s="3"/>
      <c r="J87" s="3"/>
      <c r="K87" s="311"/>
      <c r="L87" s="3"/>
    </row>
    <row r="88" spans="1:12" ht="15">
      <c r="A88" s="3"/>
      <c r="B88" s="3"/>
      <c r="C88" s="3"/>
      <c r="D88" s="3"/>
      <c r="E88" s="3"/>
      <c r="F88" s="3"/>
      <c r="G88" s="3"/>
      <c r="H88" s="3"/>
      <c r="I88" s="3"/>
      <c r="J88" s="3"/>
      <c r="K88" s="311"/>
      <c r="L88" s="3"/>
    </row>
    <row r="89" spans="1:12" ht="15">
      <c r="A89" s="3"/>
      <c r="B89" s="3"/>
      <c r="C89" s="3"/>
      <c r="D89" s="3"/>
      <c r="E89" s="3"/>
      <c r="F89" s="3"/>
      <c r="G89" s="3"/>
      <c r="H89" s="3"/>
      <c r="I89" s="3"/>
      <c r="J89" s="3"/>
      <c r="K89" s="311"/>
      <c r="L89" s="3"/>
    </row>
    <row r="90" spans="1:12" ht="15">
      <c r="A90" s="3"/>
      <c r="B90" s="3"/>
      <c r="C90" s="3"/>
      <c r="D90" s="3"/>
      <c r="E90" s="3"/>
      <c r="F90" s="3"/>
      <c r="G90" s="3"/>
      <c r="H90" s="3"/>
      <c r="I90" s="3"/>
      <c r="J90" s="3"/>
      <c r="K90" s="311"/>
      <c r="L90" s="3"/>
    </row>
  </sheetData>
  <sheetProtection/>
  <mergeCells count="77">
    <mergeCell ref="D1:K2"/>
    <mergeCell ref="D3:K4"/>
    <mergeCell ref="D5:K5"/>
    <mergeCell ref="D6:K6"/>
    <mergeCell ref="A9:K9"/>
    <mergeCell ref="A10:K10"/>
    <mergeCell ref="D20:F20"/>
    <mergeCell ref="D22:F22"/>
    <mergeCell ref="D24:F24"/>
    <mergeCell ref="A11:K11"/>
    <mergeCell ref="A13:K13"/>
    <mergeCell ref="D16:F16"/>
    <mergeCell ref="D18:F18"/>
    <mergeCell ref="B29:D29"/>
    <mergeCell ref="H29:I29"/>
    <mergeCell ref="A30:E30"/>
    <mergeCell ref="H30:I30"/>
    <mergeCell ref="B26:D26"/>
    <mergeCell ref="H26:I26"/>
    <mergeCell ref="B27:D27"/>
    <mergeCell ref="H27:I27"/>
    <mergeCell ref="B28:D28"/>
    <mergeCell ref="H28:I28"/>
    <mergeCell ref="C54:D54"/>
    <mergeCell ref="I54:J54"/>
    <mergeCell ref="C55:D55"/>
    <mergeCell ref="I55:J55"/>
    <mergeCell ref="C56:D56"/>
    <mergeCell ref="I56:J56"/>
    <mergeCell ref="C58:D58"/>
    <mergeCell ref="I58:J58"/>
    <mergeCell ref="C59:D59"/>
    <mergeCell ref="I59:J59"/>
    <mergeCell ref="C60:D60"/>
    <mergeCell ref="I60:J60"/>
    <mergeCell ref="C61:D61"/>
    <mergeCell ref="I61:J61"/>
    <mergeCell ref="C62:D62"/>
    <mergeCell ref="I62:J62"/>
    <mergeCell ref="C63:D63"/>
    <mergeCell ref="I63:J63"/>
    <mergeCell ref="C64:D64"/>
    <mergeCell ref="I64:J64"/>
    <mergeCell ref="C65:D65"/>
    <mergeCell ref="I65:J65"/>
    <mergeCell ref="C66:D66"/>
    <mergeCell ref="I66:J66"/>
    <mergeCell ref="C67:D67"/>
    <mergeCell ref="I67:J67"/>
    <mergeCell ref="C68:D68"/>
    <mergeCell ref="I68:J68"/>
    <mergeCell ref="C69:D69"/>
    <mergeCell ref="I69:J69"/>
    <mergeCell ref="C70:D70"/>
    <mergeCell ref="I70:J70"/>
    <mergeCell ref="C71:D71"/>
    <mergeCell ref="I71:J71"/>
    <mergeCell ref="C72:D72"/>
    <mergeCell ref="I72:J72"/>
    <mergeCell ref="C73:D73"/>
    <mergeCell ref="I73:J73"/>
    <mergeCell ref="C74:D74"/>
    <mergeCell ref="I74:J74"/>
    <mergeCell ref="C75:D75"/>
    <mergeCell ref="I75:J75"/>
    <mergeCell ref="C76:D76"/>
    <mergeCell ref="I76:J76"/>
    <mergeCell ref="C77:D77"/>
    <mergeCell ref="I77:J77"/>
    <mergeCell ref="C78:D78"/>
    <mergeCell ref="I78:J78"/>
    <mergeCell ref="C80:D80"/>
    <mergeCell ref="I80:J80"/>
    <mergeCell ref="C81:D81"/>
    <mergeCell ref="I81:J81"/>
    <mergeCell ref="C82:D82"/>
    <mergeCell ref="I82:J82"/>
  </mergeCells>
  <printOptions/>
  <pageMargins left="0.7" right="0.46" top="0.7480314960629921" bottom="0.7480314960629921" header="0.31496062992125984" footer="0.31496062992125984"/>
  <pageSetup orientation="landscape" paperSize="5"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L88"/>
  <sheetViews>
    <sheetView zoomScale="115" zoomScaleNormal="115" zoomScalePageLayoutView="0" workbookViewId="0" topLeftCell="A10">
      <selection activeCell="B53" sqref="B53"/>
    </sheetView>
  </sheetViews>
  <sheetFormatPr defaultColWidth="9.140625" defaultRowHeight="15"/>
  <cols>
    <col min="1" max="1" width="5.7109375" style="1" customWidth="1"/>
    <col min="2" max="2" width="31.421875" style="1" customWidth="1"/>
    <col min="3" max="3" width="3.8515625" style="1" customWidth="1"/>
    <col min="4" max="4" width="12.57421875" style="1" customWidth="1"/>
    <col min="5" max="5" width="29.28125" style="1" customWidth="1"/>
    <col min="6" max="6" width="18.8515625" style="1" customWidth="1"/>
    <col min="7" max="7" width="12.421875" style="1" customWidth="1"/>
    <col min="8" max="8" width="17.28125" style="1" customWidth="1"/>
    <col min="9" max="9" width="3.28125" style="1" customWidth="1"/>
    <col min="10" max="10" width="8.7109375" style="1" customWidth="1"/>
    <col min="11" max="11" width="15.57421875" style="1" customWidth="1"/>
    <col min="12" max="16384" width="9.140625" style="1" customWidth="1"/>
  </cols>
  <sheetData>
    <row r="1" spans="4:11" ht="9.75" customHeight="1">
      <c r="D1" s="442" t="str">
        <f>'4.1 Daftar SP2D'!$C$1</f>
        <v>PEMERINTAH KABUPATEN LUMAJANG</v>
      </c>
      <c r="E1" s="442"/>
      <c r="F1" s="442"/>
      <c r="G1" s="442"/>
      <c r="H1" s="442"/>
      <c r="I1" s="442"/>
      <c r="J1" s="442"/>
      <c r="K1" s="442"/>
    </row>
    <row r="2" spans="4:11" ht="7.5" customHeight="1">
      <c r="D2" s="442"/>
      <c r="E2" s="442"/>
      <c r="F2" s="442"/>
      <c r="G2" s="442"/>
      <c r="H2" s="442"/>
      <c r="I2" s="442"/>
      <c r="J2" s="442"/>
      <c r="K2" s="442"/>
    </row>
    <row r="3" spans="4:11" ht="15">
      <c r="D3" s="443" t="str">
        <f>'4.1 Daftar SP2D'!$C$3</f>
        <v>I N S P E K T O R A T</v>
      </c>
      <c r="E3" s="443"/>
      <c r="F3" s="443"/>
      <c r="G3" s="443"/>
      <c r="H3" s="443"/>
      <c r="I3" s="443"/>
      <c r="J3" s="443"/>
      <c r="K3" s="443"/>
    </row>
    <row r="4" spans="4:11" ht="15">
      <c r="D4" s="443"/>
      <c r="E4" s="443"/>
      <c r="F4" s="443"/>
      <c r="G4" s="443"/>
      <c r="H4" s="443"/>
      <c r="I4" s="443"/>
      <c r="J4" s="443"/>
      <c r="K4" s="443"/>
    </row>
    <row r="5" spans="4:11" ht="15.75">
      <c r="D5" s="444" t="str">
        <f>'4.1 Daftar SP2D'!$C$5</f>
        <v>Jl. Arif Rahman Hakim No. 1 Lumajang</v>
      </c>
      <c r="E5" s="444"/>
      <c r="F5" s="444"/>
      <c r="G5" s="444"/>
      <c r="H5" s="444"/>
      <c r="I5" s="444"/>
      <c r="J5" s="444"/>
      <c r="K5" s="444"/>
    </row>
    <row r="6" spans="4:11" ht="15.75">
      <c r="D6" s="445" t="str">
        <f>'4.1 Daftar SP2D'!$C$6</f>
        <v>Tlp. (0334) 881485; Fax. (0334) 894126</v>
      </c>
      <c r="E6" s="445"/>
      <c r="F6" s="445"/>
      <c r="G6" s="445"/>
      <c r="H6" s="445"/>
      <c r="I6" s="445"/>
      <c r="J6" s="445"/>
      <c r="K6" s="445"/>
    </row>
    <row r="7" ht="9.75" customHeight="1"/>
    <row r="8" ht="10.5" customHeight="1"/>
    <row r="9" spans="1:11" ht="15" customHeight="1">
      <c r="A9" s="441" t="s">
        <v>489</v>
      </c>
      <c r="B9" s="441"/>
      <c r="C9" s="441"/>
      <c r="D9" s="441"/>
      <c r="E9" s="441"/>
      <c r="F9" s="441"/>
      <c r="G9" s="441"/>
      <c r="H9" s="441"/>
      <c r="I9" s="441"/>
      <c r="J9" s="441"/>
      <c r="K9" s="441"/>
    </row>
    <row r="10" spans="1:11" ht="15" customHeight="1">
      <c r="A10" s="441" t="s">
        <v>109</v>
      </c>
      <c r="B10" s="441"/>
      <c r="C10" s="441"/>
      <c r="D10" s="441"/>
      <c r="E10" s="441"/>
      <c r="F10" s="441"/>
      <c r="G10" s="441"/>
      <c r="H10" s="441"/>
      <c r="I10" s="441"/>
      <c r="J10" s="441"/>
      <c r="K10" s="441"/>
    </row>
    <row r="11" spans="1:11" ht="15" customHeight="1">
      <c r="A11" s="441" t="s">
        <v>490</v>
      </c>
      <c r="B11" s="441"/>
      <c r="C11" s="441"/>
      <c r="D11" s="441"/>
      <c r="E11" s="441"/>
      <c r="F11" s="441"/>
      <c r="G11" s="441"/>
      <c r="H11" s="441"/>
      <c r="I11" s="441"/>
      <c r="J11" s="441"/>
      <c r="K11" s="441"/>
    </row>
    <row r="12" spans="1:11" ht="15" customHeight="1">
      <c r="A12" s="31"/>
      <c r="B12" s="31"/>
      <c r="C12" s="31"/>
      <c r="D12" s="31"/>
      <c r="E12" s="31"/>
      <c r="F12" s="31"/>
      <c r="G12" s="31"/>
      <c r="H12" s="31"/>
      <c r="I12" s="31"/>
      <c r="J12" s="31"/>
      <c r="K12" s="31"/>
    </row>
    <row r="13" spans="1:11" ht="15" customHeight="1">
      <c r="A13" s="441" t="s">
        <v>107</v>
      </c>
      <c r="B13" s="441"/>
      <c r="C13" s="441"/>
      <c r="D13" s="441"/>
      <c r="E13" s="441"/>
      <c r="F13" s="441"/>
      <c r="G13" s="441"/>
      <c r="H13" s="441"/>
      <c r="I13" s="441"/>
      <c r="J13" s="441"/>
      <c r="K13" s="441"/>
    </row>
    <row r="14" ht="7.5" customHeight="1"/>
    <row r="15" ht="7.5" customHeight="1"/>
    <row r="16" spans="1:11" ht="15.75">
      <c r="A16" s="16" t="str">
        <f>'4.1 Daftar SP2D'!$A$11</f>
        <v>Nama Pemda</v>
      </c>
      <c r="B16" s="16"/>
      <c r="C16" s="17" t="s">
        <v>20</v>
      </c>
      <c r="D16" s="440" t="str">
        <f>'4.1 Daftar SP2D'!D11</f>
        <v>PEMERINTAH KABUPATEN LUMAJANG</v>
      </c>
      <c r="E16" s="440"/>
      <c r="F16" s="440"/>
      <c r="G16" s="440"/>
      <c r="H16" s="16" t="str">
        <f>'4.1 Daftar SP2D'!$G$11</f>
        <v>KKR Nomor</v>
      </c>
      <c r="I16" s="17" t="s">
        <v>20</v>
      </c>
      <c r="J16" s="440"/>
      <c r="K16" s="440"/>
    </row>
    <row r="17" spans="1:11" ht="8.25" customHeight="1">
      <c r="A17" s="16"/>
      <c r="B17" s="16"/>
      <c r="C17" s="17"/>
      <c r="D17" s="18"/>
      <c r="E17" s="18"/>
      <c r="F17" s="18"/>
      <c r="G17" s="18"/>
      <c r="H17" s="16"/>
      <c r="I17" s="17"/>
      <c r="J17" s="18"/>
      <c r="K17" s="18"/>
    </row>
    <row r="18" spans="1:11" ht="15.75">
      <c r="A18" s="16" t="str">
        <f>'4.1 Daftar SP2D'!$A$13</f>
        <v>OPD pelaksana</v>
      </c>
      <c r="B18" s="16"/>
      <c r="C18" s="17" t="s">
        <v>20</v>
      </c>
      <c r="D18" s="440">
        <f>'4.1 Daftar SP2D'!D13</f>
        <v>0</v>
      </c>
      <c r="E18" s="440"/>
      <c r="F18" s="440"/>
      <c r="G18" s="440"/>
      <c r="H18" s="16" t="str">
        <f>'4.1 Daftar SP2D'!$G$13</f>
        <v>Disusun Oleh</v>
      </c>
      <c r="I18" s="17" t="s">
        <v>20</v>
      </c>
      <c r="J18" s="440">
        <f>'4.1 Daftar SP2D'!I13</f>
        <v>0</v>
      </c>
      <c r="K18" s="440"/>
    </row>
    <row r="19" spans="1:11" ht="6.75" customHeight="1">
      <c r="A19" s="16"/>
      <c r="B19" s="16"/>
      <c r="C19" s="17"/>
      <c r="D19" s="18"/>
      <c r="E19" s="18"/>
      <c r="F19" s="18"/>
      <c r="G19" s="18"/>
      <c r="H19" s="16"/>
      <c r="I19" s="17"/>
      <c r="J19" s="18"/>
      <c r="K19" s="18"/>
    </row>
    <row r="20" spans="1:11" ht="15.75">
      <c r="A20" s="16" t="str">
        <f>'4.1 Daftar SP2D'!$A$15</f>
        <v>Jenis DAK</v>
      </c>
      <c r="B20" s="16"/>
      <c r="C20" s="17" t="s">
        <v>20</v>
      </c>
      <c r="D20" s="440">
        <f>'4.1 Daftar SP2D'!D15</f>
        <v>0</v>
      </c>
      <c r="E20" s="440"/>
      <c r="F20" s="440"/>
      <c r="G20" s="440"/>
      <c r="H20" s="16" t="str">
        <f>'4.1 Daftar SP2D'!$G$15</f>
        <v>Tanggal Paraf</v>
      </c>
      <c r="I20" s="17" t="s">
        <v>20</v>
      </c>
      <c r="J20" s="440"/>
      <c r="K20" s="440"/>
    </row>
    <row r="21" spans="1:11" ht="8.25" customHeight="1">
      <c r="A21" s="16"/>
      <c r="B21" s="16"/>
      <c r="C21" s="17"/>
      <c r="D21" s="18"/>
      <c r="E21" s="18"/>
      <c r="F21" s="18"/>
      <c r="G21" s="18"/>
      <c r="H21" s="16"/>
      <c r="I21" s="17"/>
      <c r="J21" s="18"/>
      <c r="K21" s="18"/>
    </row>
    <row r="22" spans="1:11" ht="15.75">
      <c r="A22" s="16" t="str">
        <f>'4.1 Daftar SP2D'!$A$17</f>
        <v>Nama Bidang DAK</v>
      </c>
      <c r="B22" s="16"/>
      <c r="C22" s="17" t="s">
        <v>20</v>
      </c>
      <c r="D22" s="440">
        <f>'4.1 Daftar SP2D'!D17</f>
        <v>0</v>
      </c>
      <c r="E22" s="440"/>
      <c r="F22" s="440"/>
      <c r="G22" s="440"/>
      <c r="H22" s="16" t="str">
        <f>'4.1 Daftar SP2D'!$G$17</f>
        <v>Direviu Oleh</v>
      </c>
      <c r="I22" s="17" t="s">
        <v>20</v>
      </c>
      <c r="J22" s="440">
        <f>'4.1 Daftar SP2D'!I17</f>
        <v>0</v>
      </c>
      <c r="K22" s="440"/>
    </row>
    <row r="23" spans="1:11" ht="7.5" customHeight="1">
      <c r="A23" s="16"/>
      <c r="B23" s="16"/>
      <c r="C23" s="17"/>
      <c r="D23" s="18"/>
      <c r="E23" s="18"/>
      <c r="F23" s="18"/>
      <c r="G23" s="18"/>
      <c r="H23" s="16"/>
      <c r="I23" s="17"/>
      <c r="J23" s="18"/>
      <c r="K23" s="18"/>
    </row>
    <row r="24" spans="1:11" ht="15.75">
      <c r="A24" s="16" t="str">
        <f>'4.1 Daftar SP2D'!$A$19</f>
        <v>Nama Sub Bidang DAK</v>
      </c>
      <c r="B24" s="16"/>
      <c r="C24" s="17" t="s">
        <v>20</v>
      </c>
      <c r="D24" s="440">
        <f>'4.1 Daftar SP2D'!D19</f>
        <v>0</v>
      </c>
      <c r="E24" s="440"/>
      <c r="F24" s="440"/>
      <c r="G24" s="440"/>
      <c r="H24" s="16" t="str">
        <f>'4.1 Daftar SP2D'!$G$19</f>
        <v>Tanggal dan Paraf</v>
      </c>
      <c r="I24" s="17" t="s">
        <v>20</v>
      </c>
      <c r="J24" s="440"/>
      <c r="K24" s="440"/>
    </row>
    <row r="25" spans="1:11" ht="13.5" customHeight="1">
      <c r="A25" s="16"/>
      <c r="B25" s="16"/>
      <c r="C25" s="16"/>
      <c r="D25" s="16"/>
      <c r="E25" s="16"/>
      <c r="F25" s="16"/>
      <c r="G25" s="16"/>
      <c r="H25" s="16"/>
      <c r="I25" s="16"/>
      <c r="J25" s="16"/>
      <c r="K25" s="16"/>
    </row>
    <row r="26" spans="1:11" ht="63" customHeight="1">
      <c r="A26" s="66" t="s">
        <v>0</v>
      </c>
      <c r="B26" s="434" t="s">
        <v>31</v>
      </c>
      <c r="C26" s="434"/>
      <c r="D26" s="434"/>
      <c r="E26" s="66" t="s">
        <v>1</v>
      </c>
      <c r="F26" s="155" t="s">
        <v>5</v>
      </c>
      <c r="G26" s="66" t="s">
        <v>32</v>
      </c>
      <c r="H26" s="66" t="s">
        <v>33</v>
      </c>
      <c r="I26" s="435" t="s">
        <v>34</v>
      </c>
      <c r="J26" s="436"/>
      <c r="K26" s="67" t="s">
        <v>161</v>
      </c>
    </row>
    <row r="27" spans="1:11" ht="15.75">
      <c r="A27" s="68">
        <v>1</v>
      </c>
      <c r="B27" s="437">
        <v>2</v>
      </c>
      <c r="C27" s="437"/>
      <c r="D27" s="437"/>
      <c r="E27" s="68">
        <v>3</v>
      </c>
      <c r="F27" s="68">
        <v>4</v>
      </c>
      <c r="G27" s="68">
        <v>5</v>
      </c>
      <c r="H27" s="68">
        <v>6</v>
      </c>
      <c r="I27" s="438">
        <v>7</v>
      </c>
      <c r="J27" s="439"/>
      <c r="K27" s="68">
        <v>8</v>
      </c>
    </row>
    <row r="28" spans="1:11" s="2" customFormat="1" ht="30">
      <c r="A28" s="71">
        <v>1</v>
      </c>
      <c r="B28" s="426" t="s">
        <v>175</v>
      </c>
      <c r="C28" s="427"/>
      <c r="D28" s="428"/>
      <c r="E28" s="69" t="s">
        <v>115</v>
      </c>
      <c r="F28" s="70">
        <v>530682000</v>
      </c>
      <c r="G28" s="72">
        <f>F28/F30</f>
        <v>0.542105241652093</v>
      </c>
      <c r="H28" s="70">
        <f>'[1]Capaian Fisik'!$F$26</f>
        <v>530682000</v>
      </c>
      <c r="I28" s="429">
        <v>1</v>
      </c>
      <c r="J28" s="430"/>
      <c r="K28" s="73">
        <f>G28*I28</f>
        <v>0.542105241652093</v>
      </c>
    </row>
    <row r="29" spans="1:11" s="2" customFormat="1" ht="33.75" customHeight="1">
      <c r="A29" s="71">
        <v>2</v>
      </c>
      <c r="B29" s="426" t="s">
        <v>175</v>
      </c>
      <c r="C29" s="427"/>
      <c r="D29" s="428"/>
      <c r="E29" s="69" t="s">
        <v>162</v>
      </c>
      <c r="F29" s="70">
        <v>448246000</v>
      </c>
      <c r="G29" s="72">
        <f>F29/F30</f>
        <v>0.4578947583479071</v>
      </c>
      <c r="H29" s="70">
        <f>'[1]Capaian Fisik'!$F$27</f>
        <v>448246000</v>
      </c>
      <c r="I29" s="429">
        <v>1</v>
      </c>
      <c r="J29" s="430"/>
      <c r="K29" s="73">
        <f>G29*I29</f>
        <v>0.4578947583479071</v>
      </c>
    </row>
    <row r="30" spans="1:11" s="2" customFormat="1" ht="15">
      <c r="A30" s="431" t="s">
        <v>74</v>
      </c>
      <c r="B30" s="432"/>
      <c r="C30" s="432"/>
      <c r="D30" s="432"/>
      <c r="E30" s="433"/>
      <c r="F30" s="74">
        <f>SUM(F28:F29)</f>
        <v>978928000</v>
      </c>
      <c r="G30" s="72">
        <f>SUM(G28:G29)</f>
        <v>1</v>
      </c>
      <c r="H30" s="75">
        <f>SUM(H28:H29)</f>
        <v>978928000</v>
      </c>
      <c r="I30" s="429"/>
      <c r="J30" s="430"/>
      <c r="K30" s="148">
        <f>SUM(K28:K29)</f>
        <v>1</v>
      </c>
    </row>
    <row r="31" spans="1:12" ht="15">
      <c r="A31" s="76"/>
      <c r="B31" s="76"/>
      <c r="C31" s="76"/>
      <c r="D31" s="76"/>
      <c r="E31" s="76"/>
      <c r="F31" s="76"/>
      <c r="G31" s="76"/>
      <c r="H31" s="76"/>
      <c r="I31" s="76"/>
      <c r="J31" s="76"/>
      <c r="K31" s="76"/>
      <c r="L31" s="2"/>
    </row>
    <row r="32" spans="1:12" ht="15">
      <c r="A32" s="226" t="s">
        <v>247</v>
      </c>
      <c r="L32" s="2"/>
    </row>
    <row r="33" spans="1:11" s="2" customFormat="1" ht="33.75" customHeight="1">
      <c r="A33" s="54">
        <v>3</v>
      </c>
      <c r="B33" s="451" t="s">
        <v>175</v>
      </c>
      <c r="C33" s="452"/>
      <c r="D33" s="453"/>
      <c r="E33" s="69"/>
      <c r="F33" s="70">
        <v>448246000</v>
      </c>
      <c r="G33" s="72">
        <f>F33/F34</f>
        <v>0.31407943250087234</v>
      </c>
      <c r="H33" s="70">
        <v>0</v>
      </c>
      <c r="I33" s="429">
        <v>0</v>
      </c>
      <c r="J33" s="430"/>
      <c r="K33" s="73">
        <f>G33*I33</f>
        <v>0</v>
      </c>
    </row>
    <row r="34" spans="6:11" ht="15">
      <c r="F34" s="150">
        <f>SUM(F30:F33)</f>
        <v>1427174000</v>
      </c>
      <c r="G34" s="149">
        <f>SUM(G30:G33)</f>
        <v>1.3140794325008724</v>
      </c>
      <c r="K34" s="151">
        <f>SUM(K30:K33)</f>
        <v>1</v>
      </c>
    </row>
    <row r="35" ht="15">
      <c r="K35" s="151"/>
    </row>
    <row r="36" spans="1:2" ht="15">
      <c r="A36" s="161" t="s">
        <v>179</v>
      </c>
      <c r="B36" s="3"/>
    </row>
    <row r="37" spans="1:2" ht="15">
      <c r="A37" s="3">
        <v>1</v>
      </c>
      <c r="B37" s="3"/>
    </row>
    <row r="38" spans="1:2" ht="15">
      <c r="A38" s="3">
        <v>2</v>
      </c>
      <c r="B38" s="3"/>
    </row>
    <row r="39" spans="1:2" ht="15">
      <c r="A39" s="3"/>
      <c r="B39" s="3"/>
    </row>
    <row r="40" spans="1:2" ht="15">
      <c r="A40" s="161" t="s">
        <v>190</v>
      </c>
      <c r="B40" s="3"/>
    </row>
    <row r="41" spans="1:11" ht="15.75" customHeight="1">
      <c r="A41" s="76">
        <v>1</v>
      </c>
      <c r="B41" s="402" t="s">
        <v>201</v>
      </c>
      <c r="C41" s="402"/>
      <c r="D41" s="402"/>
      <c r="E41" s="402"/>
      <c r="F41" s="402"/>
      <c r="G41" s="402"/>
      <c r="H41" s="402"/>
      <c r="I41" s="402"/>
      <c r="J41" s="402"/>
      <c r="K41" s="402"/>
    </row>
    <row r="42" spans="1:11" ht="14.25" customHeight="1">
      <c r="A42" s="76">
        <v>2</v>
      </c>
      <c r="B42" s="162" t="s">
        <v>205</v>
      </c>
      <c r="C42" s="153"/>
      <c r="D42" s="153"/>
      <c r="E42" s="153"/>
      <c r="F42" s="153"/>
      <c r="G42" s="153"/>
      <c r="H42" s="153"/>
      <c r="I42" s="153"/>
      <c r="J42" s="153"/>
      <c r="K42" s="153"/>
    </row>
    <row r="43" spans="1:11" ht="14.25" customHeight="1">
      <c r="A43" s="76">
        <v>3</v>
      </c>
      <c r="B43" s="362" t="s">
        <v>202</v>
      </c>
      <c r="C43" s="362"/>
      <c r="D43" s="362"/>
      <c r="E43" s="362"/>
      <c r="F43" s="362"/>
      <c r="G43" s="362"/>
      <c r="H43" s="362"/>
      <c r="I43" s="362"/>
      <c r="J43" s="362"/>
      <c r="K43" s="362"/>
    </row>
    <row r="44" spans="1:2" ht="14.25" customHeight="1">
      <c r="A44" s="76">
        <v>4</v>
      </c>
      <c r="B44" s="1" t="s">
        <v>203</v>
      </c>
    </row>
    <row r="45" spans="1:2" ht="14.25" customHeight="1">
      <c r="A45" s="76">
        <v>5</v>
      </c>
      <c r="B45" s="1" t="s">
        <v>204</v>
      </c>
    </row>
    <row r="46" spans="1:11" ht="43.5" customHeight="1">
      <c r="A46" s="163">
        <v>6</v>
      </c>
      <c r="B46" s="450" t="s">
        <v>248</v>
      </c>
      <c r="C46" s="450"/>
      <c r="D46" s="450"/>
      <c r="E46" s="450"/>
      <c r="F46" s="450"/>
      <c r="G46" s="450"/>
      <c r="H46" s="450"/>
      <c r="I46" s="450"/>
      <c r="J46" s="450"/>
      <c r="K46" s="450"/>
    </row>
    <row r="47" spans="1:2" ht="14.25" customHeight="1">
      <c r="A47" s="1">
        <v>7</v>
      </c>
      <c r="B47" s="1" t="s">
        <v>206</v>
      </c>
    </row>
    <row r="48" spans="1:2" ht="14.25" customHeight="1">
      <c r="A48" s="1">
        <v>8</v>
      </c>
      <c r="B48" s="1" t="s">
        <v>207</v>
      </c>
    </row>
    <row r="49" spans="1:11" ht="15">
      <c r="A49" s="1">
        <v>9</v>
      </c>
      <c r="B49" s="446" t="s">
        <v>510</v>
      </c>
      <c r="C49" s="446"/>
      <c r="D49" s="446"/>
      <c r="E49" s="446"/>
      <c r="F49" s="446"/>
      <c r="G49" s="446"/>
      <c r="H49" s="446"/>
      <c r="I49" s="446"/>
      <c r="J49" s="446"/>
      <c r="K49" s="446"/>
    </row>
    <row r="50" spans="1:11" ht="15">
      <c r="A50" s="1">
        <v>10</v>
      </c>
      <c r="B50" s="446" t="s">
        <v>508</v>
      </c>
      <c r="C50" s="446"/>
      <c r="D50" s="446"/>
      <c r="E50" s="446"/>
      <c r="F50" s="446"/>
      <c r="G50" s="446"/>
      <c r="H50" s="446"/>
      <c r="I50" s="446"/>
      <c r="J50" s="446"/>
      <c r="K50" s="446"/>
    </row>
    <row r="51" spans="2:11" ht="30.75" customHeight="1">
      <c r="B51" s="447" t="s">
        <v>516</v>
      </c>
      <c r="C51" s="447"/>
      <c r="D51" s="447"/>
      <c r="E51" s="447"/>
      <c r="F51" s="447"/>
      <c r="G51" s="447"/>
      <c r="H51" s="447"/>
      <c r="I51" s="447"/>
      <c r="J51" s="447"/>
      <c r="K51" s="447"/>
    </row>
    <row r="52" spans="1:2" ht="15">
      <c r="A52" s="1">
        <v>11</v>
      </c>
      <c r="B52" s="3" t="s">
        <v>506</v>
      </c>
    </row>
    <row r="53" spans="1:6" ht="15">
      <c r="A53" s="308" t="s">
        <v>0</v>
      </c>
      <c r="B53" s="313" t="s">
        <v>505</v>
      </c>
      <c r="C53" s="309"/>
      <c r="D53" s="310" t="s">
        <v>24</v>
      </c>
      <c r="E53" s="448" t="s">
        <v>267</v>
      </c>
      <c r="F53" s="449"/>
    </row>
    <row r="54" spans="1:6" ht="12.75" customHeight="1">
      <c r="A54" s="319" t="s">
        <v>282</v>
      </c>
      <c r="B54" s="320" t="s">
        <v>524</v>
      </c>
      <c r="C54" s="234"/>
      <c r="D54" s="235"/>
      <c r="E54" s="389"/>
      <c r="F54" s="390"/>
    </row>
    <row r="55" spans="1:6" ht="12.75" customHeight="1">
      <c r="A55" s="237">
        <v>1</v>
      </c>
      <c r="B55" s="230" t="s">
        <v>525</v>
      </c>
      <c r="C55" s="234"/>
      <c r="D55" s="235"/>
      <c r="E55" s="227"/>
      <c r="F55" s="228"/>
    </row>
    <row r="56" spans="1:6" ht="12.75" customHeight="1">
      <c r="A56" s="237">
        <v>2</v>
      </c>
      <c r="B56" s="230" t="s">
        <v>526</v>
      </c>
      <c r="C56" s="234"/>
      <c r="D56" s="235"/>
      <c r="E56" s="227"/>
      <c r="F56" s="228"/>
    </row>
    <row r="57" spans="1:6" ht="12.75" customHeight="1">
      <c r="A57" s="237"/>
      <c r="B57" s="230"/>
      <c r="C57" s="234"/>
      <c r="D57" s="235"/>
      <c r="E57" s="227"/>
      <c r="F57" s="228"/>
    </row>
    <row r="58" spans="1:6" ht="12.75" customHeight="1">
      <c r="A58" s="319" t="s">
        <v>283</v>
      </c>
      <c r="B58" s="320" t="s">
        <v>527</v>
      </c>
      <c r="C58" s="234"/>
      <c r="D58" s="235"/>
      <c r="E58" s="389"/>
      <c r="F58" s="390"/>
    </row>
    <row r="59" spans="1:6" ht="12.75" customHeight="1">
      <c r="A59" s="237">
        <v>1</v>
      </c>
      <c r="B59" s="230" t="s">
        <v>528</v>
      </c>
      <c r="C59" s="234"/>
      <c r="D59" s="235"/>
      <c r="E59" s="227"/>
      <c r="F59" s="228"/>
    </row>
    <row r="60" spans="1:6" ht="12.75" customHeight="1">
      <c r="A60" s="237">
        <v>2</v>
      </c>
      <c r="B60" s="230" t="s">
        <v>529</v>
      </c>
      <c r="C60" s="234"/>
      <c r="D60" s="235"/>
      <c r="E60" s="227"/>
      <c r="F60" s="228"/>
    </row>
    <row r="61" spans="1:6" ht="12.75" customHeight="1">
      <c r="A61" s="237">
        <v>3</v>
      </c>
      <c r="B61" s="230" t="s">
        <v>530</v>
      </c>
      <c r="C61" s="234"/>
      <c r="D61" s="235"/>
      <c r="E61" s="227"/>
      <c r="F61" s="228"/>
    </row>
    <row r="62" spans="1:6" ht="12.75" customHeight="1">
      <c r="A62" s="237">
        <v>4</v>
      </c>
      <c r="B62" s="230" t="s">
        <v>531</v>
      </c>
      <c r="C62" s="234"/>
      <c r="D62" s="235"/>
      <c r="E62" s="227"/>
      <c r="F62" s="228"/>
    </row>
    <row r="63" spans="1:6" ht="12.75" customHeight="1">
      <c r="A63" s="237">
        <v>5</v>
      </c>
      <c r="B63" s="230" t="s">
        <v>532</v>
      </c>
      <c r="C63" s="234"/>
      <c r="D63" s="235"/>
      <c r="E63" s="227"/>
      <c r="F63" s="228"/>
    </row>
    <row r="64" spans="1:6" ht="12.75" customHeight="1">
      <c r="A64" s="237"/>
      <c r="B64" s="230"/>
      <c r="C64" s="234"/>
      <c r="D64" s="235"/>
      <c r="E64" s="227"/>
      <c r="F64" s="228"/>
    </row>
    <row r="65" spans="1:6" ht="12.75" customHeight="1">
      <c r="A65" s="319" t="s">
        <v>305</v>
      </c>
      <c r="B65" s="320" t="s">
        <v>533</v>
      </c>
      <c r="C65" s="234"/>
      <c r="D65" s="235"/>
      <c r="E65" s="389"/>
      <c r="F65" s="390"/>
    </row>
    <row r="66" spans="1:6" ht="12.75" customHeight="1">
      <c r="A66" s="237">
        <v>1</v>
      </c>
      <c r="B66" s="230" t="s">
        <v>534</v>
      </c>
      <c r="C66" s="234"/>
      <c r="D66" s="235"/>
      <c r="E66" s="227"/>
      <c r="F66" s="228"/>
    </row>
    <row r="67" spans="1:6" ht="12.75" customHeight="1">
      <c r="A67" s="237">
        <v>2</v>
      </c>
      <c r="B67" s="230" t="s">
        <v>535</v>
      </c>
      <c r="C67" s="234"/>
      <c r="D67" s="235"/>
      <c r="E67" s="227"/>
      <c r="F67" s="228"/>
    </row>
    <row r="68" spans="1:6" ht="12.75" customHeight="1">
      <c r="A68" s="237"/>
      <c r="B68" s="230"/>
      <c r="C68" s="234"/>
      <c r="D68" s="235"/>
      <c r="E68" s="227"/>
      <c r="F68" s="228"/>
    </row>
    <row r="69" spans="1:6" ht="15">
      <c r="A69" s="319" t="s">
        <v>480</v>
      </c>
      <c r="B69" s="320" t="s">
        <v>536</v>
      </c>
      <c r="C69" s="234"/>
      <c r="D69" s="235"/>
      <c r="E69" s="389"/>
      <c r="F69" s="390"/>
    </row>
    <row r="70" spans="1:6" ht="15">
      <c r="A70" s="237">
        <v>1</v>
      </c>
      <c r="B70" s="230" t="s">
        <v>537</v>
      </c>
      <c r="C70" s="234"/>
      <c r="D70" s="235"/>
      <c r="E70" s="227"/>
      <c r="F70" s="228"/>
    </row>
    <row r="71" spans="1:6" ht="12.75" customHeight="1">
      <c r="A71" s="237">
        <v>2</v>
      </c>
      <c r="B71" s="236" t="s">
        <v>538</v>
      </c>
      <c r="C71" s="234"/>
      <c r="D71" s="235"/>
      <c r="E71" s="227"/>
      <c r="F71" s="228"/>
    </row>
    <row r="72" spans="1:6" ht="12.75" customHeight="1">
      <c r="A72" s="237">
        <v>3</v>
      </c>
      <c r="B72" s="236" t="s">
        <v>539</v>
      </c>
      <c r="C72" s="234"/>
      <c r="D72" s="235"/>
      <c r="E72" s="227"/>
      <c r="F72" s="228"/>
    </row>
    <row r="73" spans="1:6" ht="12.75" customHeight="1">
      <c r="A73" s="237">
        <v>4</v>
      </c>
      <c r="B73" s="236" t="s">
        <v>540</v>
      </c>
      <c r="C73" s="234"/>
      <c r="D73" s="235"/>
      <c r="E73" s="227"/>
      <c r="F73" s="228"/>
    </row>
    <row r="74" spans="1:6" ht="12.75" customHeight="1">
      <c r="A74" s="237">
        <v>5</v>
      </c>
      <c r="B74" s="236" t="s">
        <v>541</v>
      </c>
      <c r="C74" s="234"/>
      <c r="D74" s="235"/>
      <c r="E74" s="227"/>
      <c r="F74" s="228"/>
    </row>
    <row r="75" spans="1:6" ht="12.75" customHeight="1">
      <c r="A75" s="237">
        <v>6</v>
      </c>
      <c r="B75" s="236" t="s">
        <v>542</v>
      </c>
      <c r="C75" s="234"/>
      <c r="D75" s="235"/>
      <c r="E75" s="227"/>
      <c r="F75" s="228"/>
    </row>
    <row r="76" spans="1:6" ht="12.75" customHeight="1">
      <c r="A76" s="237">
        <v>7</v>
      </c>
      <c r="B76" s="236" t="s">
        <v>543</v>
      </c>
      <c r="C76" s="234"/>
      <c r="D76" s="235"/>
      <c r="E76" s="227"/>
      <c r="F76" s="228"/>
    </row>
    <row r="77" spans="1:6" ht="12.75" customHeight="1">
      <c r="A77" s="237">
        <v>8</v>
      </c>
      <c r="B77" s="236" t="s">
        <v>544</v>
      </c>
      <c r="C77" s="234"/>
      <c r="D77" s="235"/>
      <c r="E77" s="227"/>
      <c r="F77" s="228"/>
    </row>
    <row r="78" spans="1:6" ht="12.75" customHeight="1">
      <c r="A78" s="237">
        <v>9</v>
      </c>
      <c r="B78" s="236" t="s">
        <v>545</v>
      </c>
      <c r="C78" s="234"/>
      <c r="D78" s="235"/>
      <c r="E78" s="227"/>
      <c r="F78" s="228"/>
    </row>
    <row r="79" spans="1:6" ht="15">
      <c r="A79" s="237"/>
      <c r="B79" s="230"/>
      <c r="C79" s="234"/>
      <c r="D79" s="235"/>
      <c r="E79" s="227"/>
      <c r="F79" s="228"/>
    </row>
    <row r="80" spans="1:6" ht="15">
      <c r="A80" s="319" t="s">
        <v>546</v>
      </c>
      <c r="B80" s="320" t="s">
        <v>547</v>
      </c>
      <c r="C80" s="234"/>
      <c r="D80" s="235"/>
      <c r="E80" s="227"/>
      <c r="F80" s="228"/>
    </row>
    <row r="81" spans="1:6" ht="14.25" customHeight="1">
      <c r="A81" s="237">
        <v>1</v>
      </c>
      <c r="B81" s="230" t="s">
        <v>548</v>
      </c>
      <c r="C81" s="234"/>
      <c r="D81" s="235"/>
      <c r="E81" s="227"/>
      <c r="F81" s="228"/>
    </row>
    <row r="82" spans="1:6" ht="14.25" customHeight="1">
      <c r="A82" s="237">
        <v>2</v>
      </c>
      <c r="B82" s="230" t="s">
        <v>549</v>
      </c>
      <c r="C82" s="234"/>
      <c r="D82" s="235"/>
      <c r="E82" s="227"/>
      <c r="F82" s="228"/>
    </row>
    <row r="83" spans="1:6" ht="14.25" customHeight="1">
      <c r="A83" s="237">
        <v>3</v>
      </c>
      <c r="B83" s="236" t="s">
        <v>550</v>
      </c>
      <c r="C83" s="234"/>
      <c r="D83" s="235"/>
      <c r="E83" s="227"/>
      <c r="F83" s="228"/>
    </row>
    <row r="84" spans="1:6" ht="14.25" customHeight="1">
      <c r="A84" s="237">
        <v>4</v>
      </c>
      <c r="B84" s="230" t="s">
        <v>551</v>
      </c>
      <c r="C84" s="234"/>
      <c r="D84" s="235"/>
      <c r="E84" s="227"/>
      <c r="F84" s="228"/>
    </row>
    <row r="85" spans="1:6" ht="14.25" customHeight="1">
      <c r="A85" s="237">
        <v>5</v>
      </c>
      <c r="B85" s="230" t="s">
        <v>552</v>
      </c>
      <c r="C85" s="234"/>
      <c r="D85" s="235"/>
      <c r="E85" s="227"/>
      <c r="F85" s="228"/>
    </row>
    <row r="87" spans="1:11" ht="15">
      <c r="A87" s="1">
        <v>12</v>
      </c>
      <c r="B87" s="446" t="s">
        <v>509</v>
      </c>
      <c r="C87" s="446"/>
      <c r="D87" s="446"/>
      <c r="E87" s="446"/>
      <c r="F87" s="446"/>
      <c r="G87" s="446"/>
      <c r="H87" s="446"/>
      <c r="I87" s="446"/>
      <c r="J87" s="446"/>
      <c r="K87" s="446"/>
    </row>
    <row r="88" spans="1:2" ht="15">
      <c r="A88" s="1">
        <v>13</v>
      </c>
      <c r="B88" s="1" t="s">
        <v>500</v>
      </c>
    </row>
  </sheetData>
  <sheetProtection/>
  <mergeCells count="42">
    <mergeCell ref="D1:K2"/>
    <mergeCell ref="D3:K4"/>
    <mergeCell ref="D5:K5"/>
    <mergeCell ref="D6:K6"/>
    <mergeCell ref="B41:K41"/>
    <mergeCell ref="D16:G16"/>
    <mergeCell ref="A9:K9"/>
    <mergeCell ref="A10:K10"/>
    <mergeCell ref="I26:J26"/>
    <mergeCell ref="I27:J27"/>
    <mergeCell ref="J16:K16"/>
    <mergeCell ref="J18:K18"/>
    <mergeCell ref="J20:K20"/>
    <mergeCell ref="J22:K22"/>
    <mergeCell ref="J24:K24"/>
    <mergeCell ref="B27:D27"/>
    <mergeCell ref="A11:K11"/>
    <mergeCell ref="B33:D33"/>
    <mergeCell ref="I33:J33"/>
    <mergeCell ref="D18:G18"/>
    <mergeCell ref="D20:G20"/>
    <mergeCell ref="D22:G22"/>
    <mergeCell ref="D24:G24"/>
    <mergeCell ref="I29:J29"/>
    <mergeCell ref="A13:K13"/>
    <mergeCell ref="B26:D26"/>
    <mergeCell ref="I28:J28"/>
    <mergeCell ref="B28:D28"/>
    <mergeCell ref="B29:D29"/>
    <mergeCell ref="B43:K43"/>
    <mergeCell ref="B46:K46"/>
    <mergeCell ref="A30:E30"/>
    <mergeCell ref="I30:J30"/>
    <mergeCell ref="E69:F69"/>
    <mergeCell ref="B87:K87"/>
    <mergeCell ref="B51:K51"/>
    <mergeCell ref="B49:K49"/>
    <mergeCell ref="B50:K50"/>
    <mergeCell ref="E53:F53"/>
    <mergeCell ref="E54:F54"/>
    <mergeCell ref="E58:F58"/>
    <mergeCell ref="E65:F65"/>
  </mergeCells>
  <printOptions/>
  <pageMargins left="0.7086614173228347" right="0.7086614173228347" top="0.7480314960629921" bottom="0.7480314960629921" header="0.31496062992125984" footer="0.31496062992125984"/>
  <pageSetup orientation="landscape" paperSize="5" r:id="rId2"/>
  <drawing r:id="rId1"/>
</worksheet>
</file>

<file path=xl/worksheets/sheet9.xml><?xml version="1.0" encoding="utf-8"?>
<worksheet xmlns="http://schemas.openxmlformats.org/spreadsheetml/2006/main" xmlns:r="http://schemas.openxmlformats.org/officeDocument/2006/relationships">
  <dimension ref="A1:L90"/>
  <sheetViews>
    <sheetView zoomScale="130" zoomScaleNormal="130" zoomScalePageLayoutView="0" workbookViewId="0" topLeftCell="C1">
      <selection activeCell="B53" sqref="B53"/>
    </sheetView>
  </sheetViews>
  <sheetFormatPr defaultColWidth="9.140625" defaultRowHeight="15"/>
  <cols>
    <col min="1" max="1" width="4.140625" style="3" customWidth="1"/>
    <col min="2" max="2" width="21.28125" style="3" customWidth="1"/>
    <col min="3" max="3" width="2.57421875" style="3" customWidth="1"/>
    <col min="4" max="4" width="12.140625" style="3" customWidth="1"/>
    <col min="5" max="5" width="17.7109375" style="3" customWidth="1"/>
    <col min="6" max="6" width="28.7109375" style="3" customWidth="1"/>
    <col min="7" max="7" width="18.140625" style="3" customWidth="1"/>
    <col min="8" max="8" width="28.421875" style="3" customWidth="1"/>
    <col min="9" max="10" width="18.28125" style="3" customWidth="1"/>
    <col min="11" max="11" width="12.57421875" style="3" customWidth="1"/>
    <col min="12" max="16384" width="9.140625" style="3" customWidth="1"/>
  </cols>
  <sheetData>
    <row r="1" spans="4:11" ht="14.25" customHeight="1">
      <c r="D1" s="371" t="s">
        <v>99</v>
      </c>
      <c r="E1" s="371"/>
      <c r="F1" s="371"/>
      <c r="G1" s="371"/>
      <c r="H1" s="371"/>
      <c r="I1" s="371"/>
      <c r="J1" s="371"/>
      <c r="K1" s="371"/>
    </row>
    <row r="2" spans="4:11" ht="12" customHeight="1">
      <c r="D2" s="371"/>
      <c r="E2" s="371"/>
      <c r="F2" s="371"/>
      <c r="G2" s="371"/>
      <c r="H2" s="371"/>
      <c r="I2" s="371"/>
      <c r="J2" s="371"/>
      <c r="K2" s="371"/>
    </row>
    <row r="3" spans="4:11" ht="26.25">
      <c r="D3" s="370" t="s">
        <v>100</v>
      </c>
      <c r="E3" s="370"/>
      <c r="F3" s="370"/>
      <c r="G3" s="370"/>
      <c r="H3" s="370"/>
      <c r="I3" s="370"/>
      <c r="J3" s="370"/>
      <c r="K3" s="370"/>
    </row>
    <row r="4" spans="4:11" ht="15.75">
      <c r="D4" s="372" t="s">
        <v>101</v>
      </c>
      <c r="E4" s="372"/>
      <c r="F4" s="372"/>
      <c r="G4" s="372"/>
      <c r="H4" s="372"/>
      <c r="I4" s="372"/>
      <c r="J4" s="372"/>
      <c r="K4" s="372"/>
    </row>
    <row r="5" spans="4:11" ht="15.75">
      <c r="D5" s="373" t="s">
        <v>102</v>
      </c>
      <c r="E5" s="373"/>
      <c r="F5" s="373"/>
      <c r="G5" s="373"/>
      <c r="H5" s="373"/>
      <c r="I5" s="373"/>
      <c r="J5" s="373"/>
      <c r="K5" s="373"/>
    </row>
    <row r="6" spans="4:11" ht="15.75">
      <c r="D6" s="152"/>
      <c r="E6" s="152"/>
      <c r="F6" s="152"/>
      <c r="G6" s="152"/>
      <c r="H6" s="152"/>
      <c r="I6" s="152"/>
      <c r="J6" s="152"/>
      <c r="K6" s="152"/>
    </row>
    <row r="7" spans="4:11" ht="16.5" thickBot="1">
      <c r="D7" s="152"/>
      <c r="E7" s="152"/>
      <c r="F7" s="152"/>
      <c r="G7" s="152"/>
      <c r="H7" s="152"/>
      <c r="I7" s="152"/>
      <c r="J7" s="152"/>
      <c r="K7" s="152"/>
    </row>
    <row r="8" spans="1:11" ht="16.5" thickTop="1">
      <c r="A8" s="288"/>
      <c r="B8" s="288"/>
      <c r="C8" s="288"/>
      <c r="D8" s="288"/>
      <c r="E8" s="288"/>
      <c r="F8" s="288"/>
      <c r="G8" s="288"/>
      <c r="H8" s="288"/>
      <c r="I8" s="288"/>
      <c r="J8" s="288"/>
      <c r="K8" s="289"/>
    </row>
    <row r="9" ht="7.5" customHeight="1"/>
    <row r="10" spans="1:11" ht="26.25" customHeight="1">
      <c r="A10" s="454" t="s">
        <v>309</v>
      </c>
      <c r="B10" s="454"/>
      <c r="C10" s="454"/>
      <c r="D10" s="454"/>
      <c r="E10" s="454"/>
      <c r="F10" s="454"/>
      <c r="G10" s="454"/>
      <c r="H10" s="454"/>
      <c r="I10" s="454"/>
      <c r="J10" s="454"/>
      <c r="K10" s="454"/>
    </row>
    <row r="12" spans="1:11" ht="15.75">
      <c r="A12" s="376" t="s">
        <v>11</v>
      </c>
      <c r="B12" s="376"/>
      <c r="C12" s="136" t="s">
        <v>20</v>
      </c>
      <c r="D12" s="377" t="s">
        <v>99</v>
      </c>
      <c r="E12" s="377"/>
      <c r="F12" s="377"/>
      <c r="G12" s="377"/>
      <c r="H12" s="3" t="s">
        <v>15</v>
      </c>
      <c r="I12" s="3" t="s">
        <v>20</v>
      </c>
      <c r="K12" s="241"/>
    </row>
    <row r="13" ht="6" customHeight="1">
      <c r="C13" s="136"/>
    </row>
    <row r="14" spans="1:11" ht="15.75">
      <c r="A14" s="3" t="s">
        <v>10</v>
      </c>
      <c r="C14" s="136" t="s">
        <v>20</v>
      </c>
      <c r="D14" s="362"/>
      <c r="E14" s="362"/>
      <c r="F14" s="362"/>
      <c r="G14" s="362"/>
      <c r="H14" s="3" t="s">
        <v>16</v>
      </c>
      <c r="I14" s="3" t="s">
        <v>20</v>
      </c>
      <c r="K14" s="4"/>
    </row>
    <row r="15" spans="3:7" ht="6" customHeight="1">
      <c r="C15" s="136"/>
      <c r="D15" s="137"/>
      <c r="E15" s="137"/>
      <c r="F15" s="137"/>
      <c r="G15" s="137"/>
    </row>
    <row r="16" spans="1:11" ht="15.75">
      <c r="A16" s="3" t="s">
        <v>12</v>
      </c>
      <c r="C16" s="136" t="s">
        <v>20</v>
      </c>
      <c r="D16" s="374"/>
      <c r="E16" s="374"/>
      <c r="F16" s="374"/>
      <c r="G16" s="374"/>
      <c r="H16" s="3" t="s">
        <v>17</v>
      </c>
      <c r="I16" s="3" t="s">
        <v>20</v>
      </c>
      <c r="K16" s="241"/>
    </row>
    <row r="17" ht="5.25" customHeight="1">
      <c r="C17" s="136"/>
    </row>
    <row r="18" spans="1:11" ht="15.75">
      <c r="A18" s="3" t="s">
        <v>13</v>
      </c>
      <c r="C18" s="136" t="s">
        <v>20</v>
      </c>
      <c r="D18" s="362"/>
      <c r="E18" s="362"/>
      <c r="F18" s="362"/>
      <c r="G18" s="362"/>
      <c r="H18" s="3" t="s">
        <v>18</v>
      </c>
      <c r="I18" s="3" t="s">
        <v>20</v>
      </c>
      <c r="K18" s="4"/>
    </row>
    <row r="19" ht="6.75" customHeight="1">
      <c r="C19" s="136"/>
    </row>
    <row r="20" spans="1:11" ht="15.75">
      <c r="A20" s="3" t="s">
        <v>14</v>
      </c>
      <c r="C20" s="136" t="s">
        <v>20</v>
      </c>
      <c r="D20" s="362"/>
      <c r="E20" s="362"/>
      <c r="F20" s="362"/>
      <c r="G20" s="362"/>
      <c r="H20" s="3" t="s">
        <v>19</v>
      </c>
      <c r="I20" s="3" t="s">
        <v>20</v>
      </c>
      <c r="K20" s="241"/>
    </row>
    <row r="21" ht="5.25" customHeight="1"/>
    <row r="22" ht="9.75" customHeight="1"/>
    <row r="23" spans="1:12" ht="58.5" customHeight="1">
      <c r="A23" s="138" t="s">
        <v>0</v>
      </c>
      <c r="B23" s="242" t="s">
        <v>1</v>
      </c>
      <c r="C23" s="363" t="s">
        <v>2</v>
      </c>
      <c r="D23" s="363"/>
      <c r="E23" s="250" t="s">
        <v>3</v>
      </c>
      <c r="F23" s="242" t="s">
        <v>4</v>
      </c>
      <c r="G23" s="242" t="s">
        <v>311</v>
      </c>
      <c r="H23" s="264" t="s">
        <v>397</v>
      </c>
      <c r="I23" s="242" t="s">
        <v>310</v>
      </c>
      <c r="J23" s="242" t="s">
        <v>318</v>
      </c>
      <c r="K23" s="138" t="s">
        <v>9</v>
      </c>
      <c r="L23" s="76"/>
    </row>
    <row r="24" spans="1:11" ht="15">
      <c r="A24" s="10">
        <v>1</v>
      </c>
      <c r="B24" s="10">
        <v>2</v>
      </c>
      <c r="C24" s="380">
        <v>3</v>
      </c>
      <c r="D24" s="380"/>
      <c r="E24" s="10">
        <v>4</v>
      </c>
      <c r="F24" s="10">
        <v>5</v>
      </c>
      <c r="G24" s="10">
        <v>6</v>
      </c>
      <c r="H24" s="10">
        <v>7</v>
      </c>
      <c r="I24" s="10">
        <v>8</v>
      </c>
      <c r="J24" s="10">
        <v>9</v>
      </c>
      <c r="K24" s="10">
        <v>10</v>
      </c>
    </row>
    <row r="25" spans="1:11" ht="32.25" customHeight="1">
      <c r="A25" s="47">
        <v>1</v>
      </c>
      <c r="B25" s="38" t="s">
        <v>173</v>
      </c>
      <c r="C25" s="367">
        <v>43287</v>
      </c>
      <c r="D25" s="367">
        <v>43273</v>
      </c>
      <c r="E25" s="39" t="s">
        <v>171</v>
      </c>
      <c r="F25" s="39" t="s">
        <v>172</v>
      </c>
      <c r="G25" s="40">
        <v>530682000</v>
      </c>
      <c r="H25" s="41" t="s">
        <v>314</v>
      </c>
      <c r="I25" s="40">
        <v>530682000</v>
      </c>
      <c r="J25" s="40"/>
      <c r="K25" s="27"/>
    </row>
    <row r="26" spans="1:11" ht="15">
      <c r="A26" s="364" t="s">
        <v>98</v>
      </c>
      <c r="B26" s="364"/>
      <c r="C26" s="364"/>
      <c r="D26" s="364"/>
      <c r="E26" s="364"/>
      <c r="F26" s="140"/>
      <c r="G26" s="141">
        <f>SUM(G25:G25)</f>
        <v>530682000</v>
      </c>
      <c r="H26" s="142"/>
      <c r="I26" s="141">
        <f>SUM(I25:I25)</f>
        <v>530682000</v>
      </c>
      <c r="J26" s="141"/>
      <c r="K26" s="145"/>
    </row>
    <row r="27" spans="1:11" ht="25.5">
      <c r="A27" s="47">
        <v>2</v>
      </c>
      <c r="B27" s="39" t="s">
        <v>174</v>
      </c>
      <c r="C27" s="367">
        <v>43287</v>
      </c>
      <c r="D27" s="367">
        <v>43273</v>
      </c>
      <c r="E27" s="39" t="s">
        <v>171</v>
      </c>
      <c r="F27" s="39" t="s">
        <v>172</v>
      </c>
      <c r="G27" s="45">
        <v>448246000</v>
      </c>
      <c r="H27" s="46" t="s">
        <v>317</v>
      </c>
      <c r="I27" s="45">
        <v>0</v>
      </c>
      <c r="J27" s="45"/>
      <c r="K27" s="27"/>
    </row>
    <row r="28" spans="1:11" ht="15">
      <c r="A28" s="364" t="s">
        <v>98</v>
      </c>
      <c r="B28" s="364"/>
      <c r="C28" s="364"/>
      <c r="D28" s="364"/>
      <c r="E28" s="364"/>
      <c r="F28" s="140"/>
      <c r="G28" s="141">
        <f>SUM(G27:G27)</f>
        <v>448246000</v>
      </c>
      <c r="H28" s="142"/>
      <c r="I28" s="141">
        <f>SUM(I27:I27)</f>
        <v>0</v>
      </c>
      <c r="J28" s="141"/>
      <c r="K28" s="30"/>
    </row>
    <row r="29" spans="1:11" ht="15">
      <c r="A29" s="364" t="s">
        <v>105</v>
      </c>
      <c r="B29" s="364"/>
      <c r="C29" s="364"/>
      <c r="D29" s="364"/>
      <c r="E29" s="364"/>
      <c r="F29" s="140"/>
      <c r="G29" s="141">
        <f>G28+G26</f>
        <v>978928000</v>
      </c>
      <c r="H29" s="142"/>
      <c r="I29" s="141">
        <f>I28+I26</f>
        <v>530682000</v>
      </c>
      <c r="J29" s="141"/>
      <c r="K29" s="146"/>
    </row>
    <row r="30" spans="1:10" ht="15">
      <c r="A30" s="161" t="s">
        <v>312</v>
      </c>
      <c r="C30" s="147"/>
      <c r="D30" s="147"/>
      <c r="G30" s="76"/>
      <c r="I30" s="147"/>
      <c r="J30" s="147"/>
    </row>
    <row r="31" spans="1:10" ht="15">
      <c r="A31" s="3">
        <v>1</v>
      </c>
      <c r="B31" s="3" t="s">
        <v>313</v>
      </c>
      <c r="C31" s="147"/>
      <c r="D31" s="147"/>
      <c r="G31" s="76"/>
      <c r="I31" s="147"/>
      <c r="J31" s="147"/>
    </row>
    <row r="32" spans="1:10" ht="15">
      <c r="A32" s="3">
        <v>2</v>
      </c>
      <c r="B32" s="3" t="s">
        <v>315</v>
      </c>
      <c r="C32" s="147"/>
      <c r="D32" s="147"/>
      <c r="G32" s="76"/>
      <c r="I32" s="147"/>
      <c r="J32" s="147"/>
    </row>
    <row r="33" spans="1:10" ht="15">
      <c r="A33" s="3">
        <v>3</v>
      </c>
      <c r="B33" s="3" t="s">
        <v>316</v>
      </c>
      <c r="C33" s="147"/>
      <c r="D33" s="147"/>
      <c r="G33" s="76"/>
      <c r="I33" s="147"/>
      <c r="J33" s="147"/>
    </row>
    <row r="34" spans="1:10" ht="15">
      <c r="A34" s="3">
        <v>4</v>
      </c>
      <c r="B34" s="3" t="s">
        <v>317</v>
      </c>
      <c r="C34" s="147"/>
      <c r="D34" s="147"/>
      <c r="G34" s="76"/>
      <c r="I34" s="147"/>
      <c r="J34" s="147"/>
    </row>
    <row r="35" spans="1:10" ht="15">
      <c r="A35" s="3">
        <v>5</v>
      </c>
      <c r="B35" s="3" t="s">
        <v>396</v>
      </c>
      <c r="C35" s="147"/>
      <c r="D35" s="147"/>
      <c r="G35" s="76"/>
      <c r="I35" s="147"/>
      <c r="J35" s="147"/>
    </row>
    <row r="36" spans="3:10" ht="15">
      <c r="C36" s="147"/>
      <c r="D36" s="147"/>
      <c r="G36" s="76"/>
      <c r="I36" s="147"/>
      <c r="J36" s="147"/>
    </row>
    <row r="37" spans="1:10" ht="15">
      <c r="A37" s="161" t="s">
        <v>179</v>
      </c>
      <c r="C37" s="147"/>
      <c r="D37" s="147"/>
      <c r="G37" s="76"/>
      <c r="I37" s="147"/>
      <c r="J37" s="147"/>
    </row>
    <row r="38" spans="1:10" ht="15">
      <c r="A38" s="3">
        <v>1</v>
      </c>
      <c r="C38" s="147"/>
      <c r="D38" s="147"/>
      <c r="G38" s="76"/>
      <c r="I38" s="147"/>
      <c r="J38" s="147"/>
    </row>
    <row r="39" spans="1:10" ht="15">
      <c r="A39" s="3">
        <v>2</v>
      </c>
      <c r="C39" s="147"/>
      <c r="D39" s="147"/>
      <c r="G39" s="76"/>
      <c r="I39" s="147"/>
      <c r="J39" s="147"/>
    </row>
    <row r="40" spans="3:10" ht="15">
      <c r="C40" s="147"/>
      <c r="D40" s="147"/>
      <c r="G40" s="76"/>
      <c r="I40" s="147"/>
      <c r="J40" s="147"/>
    </row>
    <row r="41" spans="1:10" ht="15">
      <c r="A41" s="161" t="s">
        <v>190</v>
      </c>
      <c r="G41" s="76"/>
      <c r="I41" s="147"/>
      <c r="J41" s="147"/>
    </row>
    <row r="42" spans="1:10" ht="15">
      <c r="A42" s="161">
        <v>1</v>
      </c>
      <c r="B42" s="161" t="s">
        <v>413</v>
      </c>
      <c r="G42" s="76"/>
      <c r="I42" s="147"/>
      <c r="J42" s="147"/>
    </row>
    <row r="43" spans="2:7" ht="15">
      <c r="B43" s="3" t="s">
        <v>402</v>
      </c>
      <c r="D43"/>
      <c r="E43"/>
      <c r="G43" s="76"/>
    </row>
    <row r="44" spans="2:7" ht="15">
      <c r="B44" s="3" t="s">
        <v>414</v>
      </c>
      <c r="D44"/>
      <c r="E44"/>
      <c r="G44" s="76"/>
    </row>
    <row r="45" spans="2:7" ht="15">
      <c r="B45" s="3" t="s">
        <v>415</v>
      </c>
      <c r="D45"/>
      <c r="E45"/>
      <c r="G45" s="76"/>
    </row>
    <row r="46" spans="2:5" ht="15">
      <c r="B46" s="3" t="s">
        <v>403</v>
      </c>
      <c r="D46"/>
      <c r="E46"/>
    </row>
    <row r="47" spans="2:5" ht="15">
      <c r="B47" s="3" t="s">
        <v>404</v>
      </c>
      <c r="D47"/>
      <c r="E47"/>
    </row>
    <row r="48" spans="2:5" ht="15">
      <c r="B48" s="3" t="s">
        <v>405</v>
      </c>
      <c r="D48"/>
      <c r="E48"/>
    </row>
    <row r="49" spans="2:5" ht="15">
      <c r="B49" s="3" t="s">
        <v>406</v>
      </c>
      <c r="D49"/>
      <c r="E49"/>
    </row>
    <row r="50" spans="2:5" ht="15">
      <c r="B50" s="3" t="s">
        <v>407</v>
      </c>
      <c r="D50"/>
      <c r="E50"/>
    </row>
    <row r="51" spans="2:5" ht="15">
      <c r="B51" s="3" t="s">
        <v>408</v>
      </c>
      <c r="D51"/>
      <c r="E51"/>
    </row>
    <row r="52" spans="2:5" ht="15">
      <c r="B52"/>
      <c r="C52"/>
      <c r="D52"/>
      <c r="E52"/>
    </row>
    <row r="53" spans="4:7" ht="15">
      <c r="D53" s="290" t="s">
        <v>409</v>
      </c>
      <c r="E53" s="290" t="s">
        <v>410</v>
      </c>
      <c r="F53" s="290" t="s">
        <v>411</v>
      </c>
      <c r="G53" s="290" t="s">
        <v>412</v>
      </c>
    </row>
    <row r="54" spans="1:11" ht="15.75">
      <c r="A54" s="325"/>
      <c r="B54" s="326"/>
      <c r="C54" s="119"/>
      <c r="D54" s="119"/>
      <c r="E54" s="119"/>
      <c r="F54" s="119"/>
      <c r="G54" s="119"/>
      <c r="H54" s="119"/>
      <c r="I54" s="119"/>
      <c r="J54" s="119"/>
      <c r="K54" s="119"/>
    </row>
    <row r="55" spans="1:11" ht="15.75">
      <c r="A55" s="327"/>
      <c r="B55" s="119"/>
      <c r="C55" s="119"/>
      <c r="D55" s="119"/>
      <c r="E55" s="119"/>
      <c r="F55" s="119"/>
      <c r="G55" s="119"/>
      <c r="H55" s="119"/>
      <c r="I55" s="119"/>
      <c r="J55" s="119"/>
      <c r="K55" s="119"/>
    </row>
    <row r="56" spans="1:11" ht="15.75">
      <c r="A56" s="327"/>
      <c r="B56" s="119"/>
      <c r="C56" s="119"/>
      <c r="D56" s="119"/>
      <c r="E56" s="119"/>
      <c r="F56" s="119"/>
      <c r="G56" s="119"/>
      <c r="H56" s="119"/>
      <c r="I56" s="119"/>
      <c r="J56" s="119"/>
      <c r="K56" s="119"/>
    </row>
    <row r="57" spans="1:11" ht="15.75">
      <c r="A57" s="327"/>
      <c r="B57" s="119"/>
      <c r="C57" s="119"/>
      <c r="D57" s="119"/>
      <c r="E57" s="119"/>
      <c r="F57" s="119"/>
      <c r="G57" s="119"/>
      <c r="H57" s="119"/>
      <c r="I57" s="119"/>
      <c r="J57" s="119"/>
      <c r="K57" s="119"/>
    </row>
    <row r="58" spans="1:11" ht="15.75">
      <c r="A58" s="325"/>
      <c r="B58" s="326"/>
      <c r="C58" s="119"/>
      <c r="D58" s="119"/>
      <c r="E58" s="119"/>
      <c r="F58" s="119"/>
      <c r="G58" s="119"/>
      <c r="H58" s="119"/>
      <c r="I58" s="119"/>
      <c r="J58" s="119"/>
      <c r="K58" s="119"/>
    </row>
    <row r="59" spans="1:11" ht="15.75">
      <c r="A59" s="327"/>
      <c r="B59" s="119"/>
      <c r="C59" s="119"/>
      <c r="D59" s="119"/>
      <c r="E59" s="119"/>
      <c r="F59" s="119"/>
      <c r="G59" s="119"/>
      <c r="H59" s="119"/>
      <c r="I59" s="119"/>
      <c r="J59" s="119"/>
      <c r="K59" s="119"/>
    </row>
    <row r="60" spans="1:11" ht="15.75">
      <c r="A60" s="327"/>
      <c r="B60" s="119"/>
      <c r="C60" s="119"/>
      <c r="D60" s="119"/>
      <c r="E60" s="119"/>
      <c r="F60" s="119"/>
      <c r="G60" s="119"/>
      <c r="H60" s="119"/>
      <c r="I60" s="119"/>
      <c r="J60" s="119"/>
      <c r="K60" s="119"/>
    </row>
    <row r="61" spans="1:11" ht="15.75">
      <c r="A61" s="327"/>
      <c r="B61" s="119"/>
      <c r="C61" s="119"/>
      <c r="D61" s="119"/>
      <c r="E61" s="119"/>
      <c r="F61" s="119"/>
      <c r="G61" s="119"/>
      <c r="H61" s="119"/>
      <c r="I61" s="119"/>
      <c r="J61" s="119"/>
      <c r="K61" s="119"/>
    </row>
    <row r="62" spans="1:11" ht="15.75">
      <c r="A62" s="327"/>
      <c r="B62" s="119"/>
      <c r="C62" s="119"/>
      <c r="D62" s="119"/>
      <c r="E62" s="119"/>
      <c r="F62" s="119"/>
      <c r="G62" s="119"/>
      <c r="H62" s="119"/>
      <c r="I62" s="119"/>
      <c r="J62" s="119"/>
      <c r="K62" s="119"/>
    </row>
    <row r="63" spans="1:11" ht="15.75">
      <c r="A63" s="327"/>
      <c r="B63" s="119"/>
      <c r="C63" s="119"/>
      <c r="D63" s="119"/>
      <c r="E63" s="119"/>
      <c r="F63" s="119"/>
      <c r="G63" s="119"/>
      <c r="H63" s="119"/>
      <c r="I63" s="119"/>
      <c r="J63" s="119"/>
      <c r="K63" s="119"/>
    </row>
    <row r="64" spans="1:11" ht="15.75">
      <c r="A64" s="327"/>
      <c r="B64" s="119"/>
      <c r="C64" s="119"/>
      <c r="D64" s="119"/>
      <c r="E64" s="119"/>
      <c r="F64" s="119"/>
      <c r="G64" s="119"/>
      <c r="H64" s="119"/>
      <c r="I64" s="119"/>
      <c r="J64" s="119"/>
      <c r="K64" s="119"/>
    </row>
    <row r="65" spans="1:11" ht="15.75">
      <c r="A65" s="325"/>
      <c r="B65" s="326"/>
      <c r="C65" s="119"/>
      <c r="D65" s="119"/>
      <c r="E65" s="119"/>
      <c r="F65" s="119"/>
      <c r="G65" s="119"/>
      <c r="H65" s="119"/>
      <c r="I65" s="119"/>
      <c r="J65" s="119"/>
      <c r="K65" s="119"/>
    </row>
    <row r="66" spans="1:11" ht="15.75">
      <c r="A66" s="327"/>
      <c r="B66" s="119"/>
      <c r="C66" s="119"/>
      <c r="D66" s="119"/>
      <c r="E66" s="119"/>
      <c r="F66" s="119"/>
      <c r="G66" s="119"/>
      <c r="H66" s="119"/>
      <c r="I66" s="119"/>
      <c r="J66" s="119"/>
      <c r="K66" s="119"/>
    </row>
    <row r="67" spans="1:11" ht="15.75">
      <c r="A67" s="327"/>
      <c r="B67" s="119"/>
      <c r="C67" s="119"/>
      <c r="D67" s="119"/>
      <c r="E67" s="119"/>
      <c r="F67" s="119"/>
      <c r="G67" s="119"/>
      <c r="H67" s="119"/>
      <c r="I67" s="119"/>
      <c r="J67" s="119"/>
      <c r="K67" s="119"/>
    </row>
    <row r="68" spans="1:11" ht="15.75">
      <c r="A68" s="327"/>
      <c r="B68" s="119"/>
      <c r="C68" s="119"/>
      <c r="D68" s="119"/>
      <c r="E68" s="119"/>
      <c r="F68" s="119"/>
      <c r="G68" s="119"/>
      <c r="H68" s="119"/>
      <c r="I68" s="119"/>
      <c r="J68" s="119"/>
      <c r="K68" s="119"/>
    </row>
    <row r="69" spans="1:11" ht="15.75">
      <c r="A69" s="325"/>
      <c r="B69" s="326"/>
      <c r="C69" s="119"/>
      <c r="D69" s="119"/>
      <c r="E69" s="119"/>
      <c r="F69" s="119"/>
      <c r="G69" s="119"/>
      <c r="H69" s="119"/>
      <c r="I69" s="119"/>
      <c r="J69" s="119"/>
      <c r="K69" s="119"/>
    </row>
    <row r="70" spans="1:11" ht="15.75">
      <c r="A70" s="327">
        <v>1</v>
      </c>
      <c r="B70" s="119"/>
      <c r="C70" s="119"/>
      <c r="D70" s="119"/>
      <c r="E70" s="119"/>
      <c r="F70" s="119"/>
      <c r="G70" s="119"/>
      <c r="H70" s="119"/>
      <c r="I70" s="119"/>
      <c r="J70" s="119"/>
      <c r="K70" s="119"/>
    </row>
    <row r="71" spans="1:11" ht="12.75" customHeight="1">
      <c r="A71" s="327">
        <v>2</v>
      </c>
      <c r="B71" s="328"/>
      <c r="C71" s="119"/>
      <c r="D71" s="119"/>
      <c r="E71" s="119"/>
      <c r="F71" s="119"/>
      <c r="G71" s="119"/>
      <c r="H71" s="119"/>
      <c r="I71" s="119"/>
      <c r="J71" s="119"/>
      <c r="K71" s="119"/>
    </row>
    <row r="72" spans="1:11" ht="12.75" customHeight="1">
      <c r="A72" s="327">
        <v>3</v>
      </c>
      <c r="B72" s="328"/>
      <c r="C72" s="119"/>
      <c r="D72" s="119"/>
      <c r="E72" s="119"/>
      <c r="F72" s="119"/>
      <c r="G72" s="119"/>
      <c r="H72" s="119"/>
      <c r="I72" s="119"/>
      <c r="J72" s="119"/>
      <c r="K72" s="119"/>
    </row>
    <row r="73" spans="1:11" ht="12.75" customHeight="1">
      <c r="A73" s="327">
        <v>4</v>
      </c>
      <c r="B73" s="328"/>
      <c r="C73" s="119"/>
      <c r="D73" s="119"/>
      <c r="E73" s="119"/>
      <c r="F73" s="119"/>
      <c r="G73" s="119"/>
      <c r="H73" s="119"/>
      <c r="I73" s="119"/>
      <c r="J73" s="119"/>
      <c r="K73" s="119"/>
    </row>
    <row r="74" spans="1:11" ht="12.75" customHeight="1">
      <c r="A74" s="327">
        <v>5</v>
      </c>
      <c r="B74" s="328"/>
      <c r="C74" s="119"/>
      <c r="D74" s="119"/>
      <c r="E74" s="119"/>
      <c r="F74" s="119"/>
      <c r="G74" s="119"/>
      <c r="H74" s="119"/>
      <c r="I74" s="119"/>
      <c r="J74" s="119"/>
      <c r="K74" s="119"/>
    </row>
    <row r="75" spans="1:11" ht="12.75" customHeight="1">
      <c r="A75" s="327">
        <v>6</v>
      </c>
      <c r="B75" s="328"/>
      <c r="C75" s="119"/>
      <c r="D75" s="119"/>
      <c r="E75" s="119"/>
      <c r="F75" s="119"/>
      <c r="G75" s="119"/>
      <c r="H75" s="119"/>
      <c r="I75" s="119"/>
      <c r="J75" s="119"/>
      <c r="K75" s="119"/>
    </row>
    <row r="76" spans="1:11" ht="12.75" customHeight="1">
      <c r="A76" s="327">
        <v>7</v>
      </c>
      <c r="B76" s="328"/>
      <c r="C76" s="119"/>
      <c r="D76" s="119"/>
      <c r="E76" s="119"/>
      <c r="F76" s="119"/>
      <c r="G76" s="119"/>
      <c r="H76" s="119"/>
      <c r="I76" s="119"/>
      <c r="J76" s="119"/>
      <c r="K76" s="119"/>
    </row>
    <row r="77" spans="1:11" ht="12.75" customHeight="1">
      <c r="A77" s="327">
        <v>8</v>
      </c>
      <c r="B77" s="328"/>
      <c r="C77" s="119"/>
      <c r="D77" s="119"/>
      <c r="E77" s="119"/>
      <c r="F77" s="119"/>
      <c r="G77" s="119"/>
      <c r="H77" s="119"/>
      <c r="I77" s="119"/>
      <c r="J77" s="119"/>
      <c r="K77" s="119"/>
    </row>
    <row r="78" spans="1:11" ht="12.75" customHeight="1">
      <c r="A78" s="327">
        <v>9</v>
      </c>
      <c r="B78" s="328"/>
      <c r="C78" s="119"/>
      <c r="D78" s="119"/>
      <c r="E78" s="119"/>
      <c r="F78" s="119"/>
      <c r="G78" s="119"/>
      <c r="H78" s="119"/>
      <c r="I78" s="119"/>
      <c r="J78" s="119"/>
      <c r="K78" s="119"/>
    </row>
    <row r="79" spans="1:11" ht="15.75">
      <c r="A79" s="327"/>
      <c r="B79" s="119"/>
      <c r="C79" s="119"/>
      <c r="D79" s="119"/>
      <c r="E79" s="119"/>
      <c r="F79" s="119"/>
      <c r="G79" s="119"/>
      <c r="H79" s="119"/>
      <c r="I79" s="119"/>
      <c r="J79" s="119"/>
      <c r="K79" s="119"/>
    </row>
    <row r="80" spans="1:11" ht="15.75">
      <c r="A80" s="325" t="s">
        <v>546</v>
      </c>
      <c r="B80" s="326" t="s">
        <v>547</v>
      </c>
      <c r="C80" s="119"/>
      <c r="D80" s="119"/>
      <c r="E80" s="119"/>
      <c r="F80" s="119"/>
      <c r="G80" s="119"/>
      <c r="H80" s="119"/>
      <c r="I80" s="119"/>
      <c r="J80" s="119"/>
      <c r="K80" s="119"/>
    </row>
    <row r="81" spans="1:11" ht="14.25" customHeight="1">
      <c r="A81" s="327">
        <v>1</v>
      </c>
      <c r="B81" s="119"/>
      <c r="C81" s="119"/>
      <c r="D81" s="119"/>
      <c r="E81" s="119"/>
      <c r="F81" s="119"/>
      <c r="G81" s="119"/>
      <c r="H81" s="119"/>
      <c r="I81" s="119"/>
      <c r="J81" s="119"/>
      <c r="K81" s="119"/>
    </row>
    <row r="82" spans="1:11" ht="14.25" customHeight="1">
      <c r="A82" s="327">
        <v>2</v>
      </c>
      <c r="B82" s="119" t="s">
        <v>549</v>
      </c>
      <c r="C82" s="119"/>
      <c r="D82" s="119"/>
      <c r="E82" s="119"/>
      <c r="F82" s="119"/>
      <c r="G82" s="119"/>
      <c r="H82" s="119"/>
      <c r="I82" s="119"/>
      <c r="J82" s="119"/>
      <c r="K82" s="119"/>
    </row>
    <row r="83" spans="1:11" ht="14.25" customHeight="1">
      <c r="A83" s="327">
        <v>3</v>
      </c>
      <c r="B83" s="328" t="s">
        <v>550</v>
      </c>
      <c r="C83" s="119"/>
      <c r="D83" s="119"/>
      <c r="E83" s="119"/>
      <c r="F83" s="119"/>
      <c r="G83" s="119"/>
      <c r="H83" s="119"/>
      <c r="I83" s="119"/>
      <c r="J83" s="119"/>
      <c r="K83" s="119"/>
    </row>
    <row r="84" spans="1:11" ht="14.25" customHeight="1">
      <c r="A84" s="327">
        <v>4</v>
      </c>
      <c r="B84" s="119" t="s">
        <v>551</v>
      </c>
      <c r="C84" s="119"/>
      <c r="D84" s="119"/>
      <c r="E84" s="119"/>
      <c r="F84" s="119"/>
      <c r="G84" s="119"/>
      <c r="H84" s="119"/>
      <c r="I84" s="119"/>
      <c r="J84" s="119"/>
      <c r="K84" s="119"/>
    </row>
    <row r="85" spans="1:11" ht="14.25" customHeight="1">
      <c r="A85" s="327">
        <v>5</v>
      </c>
      <c r="B85" s="119"/>
      <c r="C85" s="119"/>
      <c r="D85" s="119"/>
      <c r="E85" s="119"/>
      <c r="F85" s="119"/>
      <c r="G85" s="119"/>
      <c r="H85" s="119"/>
      <c r="I85" s="119"/>
      <c r="J85" s="119"/>
      <c r="K85" s="119"/>
    </row>
    <row r="86" spans="1:11" ht="15.75">
      <c r="A86" s="119"/>
      <c r="B86" s="119"/>
      <c r="C86" s="119"/>
      <c r="D86" s="119"/>
      <c r="E86" s="119"/>
      <c r="F86" s="119"/>
      <c r="G86" s="119"/>
      <c r="H86" s="119"/>
      <c r="I86" s="119"/>
      <c r="J86" s="119"/>
      <c r="K86" s="119"/>
    </row>
    <row r="87" spans="1:11" ht="15.75">
      <c r="A87" s="119"/>
      <c r="B87" s="119"/>
      <c r="C87" s="119"/>
      <c r="D87" s="119"/>
      <c r="E87" s="119"/>
      <c r="F87" s="119"/>
      <c r="G87" s="119"/>
      <c r="H87" s="119"/>
      <c r="I87" s="119"/>
      <c r="J87" s="119"/>
      <c r="K87" s="119"/>
    </row>
    <row r="88" spans="1:11" ht="15.75">
      <c r="A88" s="119"/>
      <c r="B88" s="119"/>
      <c r="C88" s="119"/>
      <c r="D88" s="119"/>
      <c r="E88" s="119"/>
      <c r="F88" s="119"/>
      <c r="G88" s="119"/>
      <c r="H88" s="119"/>
      <c r="I88" s="119"/>
      <c r="J88" s="119"/>
      <c r="K88" s="119"/>
    </row>
    <row r="89" spans="1:11" ht="15.75">
      <c r="A89" s="119"/>
      <c r="B89" s="119"/>
      <c r="C89" s="119"/>
      <c r="D89" s="119"/>
      <c r="E89" s="119"/>
      <c r="F89" s="119"/>
      <c r="G89" s="119"/>
      <c r="H89" s="119"/>
      <c r="I89" s="119"/>
      <c r="J89" s="119"/>
      <c r="K89" s="119"/>
    </row>
    <row r="90" spans="1:11" ht="15.75">
      <c r="A90" s="119"/>
      <c r="B90" s="119"/>
      <c r="C90" s="119"/>
      <c r="D90" s="119"/>
      <c r="E90" s="119"/>
      <c r="F90" s="119"/>
      <c r="G90" s="119"/>
      <c r="H90" s="119"/>
      <c r="I90" s="119"/>
      <c r="J90" s="119"/>
      <c r="K90" s="119"/>
    </row>
  </sheetData>
  <sheetProtection/>
  <mergeCells count="18">
    <mergeCell ref="D1:K2"/>
    <mergeCell ref="D3:K3"/>
    <mergeCell ref="D4:K4"/>
    <mergeCell ref="D5:K5"/>
    <mergeCell ref="A10:K10"/>
    <mergeCell ref="D18:G18"/>
    <mergeCell ref="D20:G20"/>
    <mergeCell ref="C23:D23"/>
    <mergeCell ref="A12:B12"/>
    <mergeCell ref="D12:G12"/>
    <mergeCell ref="D14:G14"/>
    <mergeCell ref="D16:G16"/>
    <mergeCell ref="A28:E28"/>
    <mergeCell ref="A29:E29"/>
    <mergeCell ref="C27:D27"/>
    <mergeCell ref="A26:E26"/>
    <mergeCell ref="C24:D24"/>
    <mergeCell ref="C25:D25"/>
  </mergeCells>
  <printOptions/>
  <pageMargins left="0.5118110236220472" right="0.27" top="0.7480314960629921" bottom="0.7480314960629921" header="0.31496062992125984" footer="0.31496062992125984"/>
  <pageSetup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ITDA SAMPANG 3</dc:creator>
  <cp:keywords/>
  <dc:description/>
  <cp:lastModifiedBy>WINDOWS 10</cp:lastModifiedBy>
  <cp:lastPrinted>2020-03-24T06:32:24Z</cp:lastPrinted>
  <dcterms:created xsi:type="dcterms:W3CDTF">2019-01-28T01:04:41Z</dcterms:created>
  <dcterms:modified xsi:type="dcterms:W3CDTF">2020-05-14T05:46:42Z</dcterms:modified>
  <cp:category/>
  <cp:version/>
  <cp:contentType/>
  <cp:contentStatus/>
</cp:coreProperties>
</file>