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5115" windowHeight="5655" activeTab="6"/>
  </bookViews>
  <sheets>
    <sheet name="Form PP-1A" sheetId="1" r:id="rId1"/>
    <sheet name="Form PP-1B" sheetId="2" r:id="rId2"/>
    <sheet name="Form PP-1C" sheetId="3" r:id="rId3"/>
    <sheet name="Form PP-2" sheetId="4" r:id="rId4"/>
    <sheet name="Form A" sheetId="5" r:id="rId5"/>
    <sheet name="Form B" sheetId="6" r:id="rId6"/>
    <sheet name="Form PP-1A Berikutnya" sheetId="7" r:id="rId7"/>
    <sheet name="Komponen SPIP" sheetId="8" r:id="rId8"/>
  </sheets>
  <definedNames/>
  <calcPr fullCalcOnLoad="1"/>
</workbook>
</file>

<file path=xl/sharedStrings.xml><?xml version="1.0" encoding="utf-8"?>
<sst xmlns="http://schemas.openxmlformats.org/spreadsheetml/2006/main" count="639" uniqueCount="337">
  <si>
    <t>NO</t>
  </si>
  <si>
    <t>RISIKO SISA</t>
  </si>
  <si>
    <t>PENYEBAB</t>
  </si>
  <si>
    <t>KEGIATAN PENGENDALIAN YG MASIH DIPERLUKAN DLM KSOP</t>
  </si>
  <si>
    <t>KEBIJAKAN</t>
  </si>
  <si>
    <t>SOP</t>
  </si>
  <si>
    <t>TENTANG</t>
  </si>
  <si>
    <t>URAIAN ATURAN</t>
  </si>
  <si>
    <t>URAIAN PROSEDUR</t>
  </si>
  <si>
    <t>(1)</t>
  </si>
  <si>
    <t>(2)</t>
  </si>
  <si>
    <t>(3)</t>
  </si>
  <si>
    <t>(4)</t>
  </si>
  <si>
    <t>LINGKUNGAN PENGENDALIAN YG MASIH DIPERLUKAN DLM KSOP</t>
  </si>
  <si>
    <t>INFORMASI DAN KOMUNIKASI YANG MASIH DIPERLUKAN DLM KSOP</t>
  </si>
  <si>
    <t>MONITORING YANG MASIH DIPERLUKAN DLM KSOP</t>
  </si>
  <si>
    <t>A</t>
  </si>
  <si>
    <t>B</t>
  </si>
  <si>
    <t xml:space="preserve">Pengelolaan Keuangan </t>
  </si>
  <si>
    <t>C</t>
  </si>
  <si>
    <t>D</t>
  </si>
  <si>
    <t>Pengelolaan Barang</t>
  </si>
  <si>
    <t>Pengelolaan Kepegawaian</t>
  </si>
  <si>
    <t>Urusan/Tupoksi/Kinerja Kegiatan Utama</t>
  </si>
  <si>
    <t>Tingkat Risiko</t>
  </si>
  <si>
    <t>Dampak</t>
  </si>
  <si>
    <t>Kemungkinan/ Probabilitas</t>
  </si>
  <si>
    <t>Risiko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</si>
  <si>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</si>
  <si>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</si>
  <si>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</si>
  <si>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</si>
  <si>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</si>
  <si>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</si>
  <si>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</si>
  <si>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</si>
  <si>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</si>
  <si>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</si>
  <si>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</si>
  <si>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SKPD :</t>
  </si>
  <si>
    <t>SATGAS SPIP</t>
  </si>
  <si>
    <t>SKPD...........................</t>
  </si>
  <si>
    <t>Nama Terang</t>
  </si>
  <si>
    <t>NIP..........................</t>
  </si>
  <si>
    <t>Mengetahui,</t>
  </si>
  <si>
    <t>Kepala SKPD...........................</t>
  </si>
  <si>
    <t>PENGENDALIAN YANG SUDAH ADA</t>
  </si>
  <si>
    <t>URAIAN EXPOSURE</t>
  </si>
  <si>
    <t>PENANGGUNGJAWAB RISIKO</t>
  </si>
  <si>
    <t>TANGGAL KEJADIAN</t>
  </si>
  <si>
    <t>RISIKO SISA YANG DITAMBAHKAN</t>
  </si>
  <si>
    <t>PENYEBAB RISIKO</t>
  </si>
  <si>
    <t>TANGGAL PENAMBAHAN</t>
  </si>
  <si>
    <t>ALASAN PENAMBAHAN</t>
  </si>
  <si>
    <t>FORMALISASI DLM SISTEM PENGENDALIAN</t>
  </si>
  <si>
    <t>RISIKO</t>
  </si>
  <si>
    <t>Uraian peningkatan Pengendalian/ Mitigasi Risiko/ Tindaklanjut (diuraikan Per tanggal)</t>
  </si>
  <si>
    <t>Tanggal Penambahan</t>
  </si>
  <si>
    <t>Tingkat Risiko Awal</t>
  </si>
  <si>
    <t>Uraian penurunan Pengendalian (diuraikan Per tanggal)</t>
  </si>
  <si>
    <t>LAPORAN MITIGASI/ PENGENDALIAN RISIKO</t>
  </si>
  <si>
    <t>LEVEL (STRATEGIC, ORGANIZATIONAL, OPERATIONAL)</t>
  </si>
  <si>
    <t>(5)=3*4</t>
  </si>
  <si>
    <t>(16)</t>
  </si>
  <si>
    <t>(17)</t>
  </si>
  <si>
    <t>(18)</t>
  </si>
  <si>
    <t>(19)</t>
  </si>
  <si>
    <t>(20)</t>
  </si>
  <si>
    <t xml:space="preserve">PERUBAHAN DAFTAR  RISIKO </t>
  </si>
  <si>
    <r>
      <t xml:space="preserve">DAFTAR RISIKO  SISA DAN </t>
    </r>
    <r>
      <rPr>
        <b/>
        <i/>
        <sz val="12"/>
        <color indexed="8"/>
        <rFont val="Calibri"/>
        <family val="2"/>
      </rPr>
      <t>ACTION PLAN</t>
    </r>
    <r>
      <rPr>
        <b/>
        <sz val="12"/>
        <color indexed="8"/>
        <rFont val="Calibri"/>
        <family val="2"/>
      </rPr>
      <t xml:space="preserve"> PENGUATAN KOMPONEN SISTEM PENGENDALIAN INTERNAL</t>
    </r>
  </si>
  <si>
    <t>MATRIK PEMANTAUAN PENGEMBANGAN</t>
  </si>
  <si>
    <t>SISTEM PENGENDALIAN INTERNAL PEMERINTAH (SPIP)</t>
  </si>
  <si>
    <t>Tribulan Ke :</t>
  </si>
  <si>
    <t>Tahapan</t>
  </si>
  <si>
    <t>Rencana Tindak</t>
  </si>
  <si>
    <t>Satuan</t>
  </si>
  <si>
    <t>Volume</t>
  </si>
  <si>
    <t>Capaian (%)</t>
  </si>
  <si>
    <t>Bobot</t>
  </si>
  <si>
    <t>Capaian</t>
  </si>
  <si>
    <t>Realisasi</t>
  </si>
  <si>
    <t>Tertimbang</t>
  </si>
  <si>
    <t>7 = 6/5x100</t>
  </si>
  <si>
    <t>9 = 7x8</t>
  </si>
  <si>
    <t>PERSIAPAN (Bobot 20%)</t>
  </si>
  <si>
    <t>Sosialisasi Penerapan SPIP</t>
  </si>
  <si>
    <t>Mengikuti sosialisasi Penerapan SPIP</t>
  </si>
  <si>
    <t>% Pegawai</t>
  </si>
  <si>
    <t>Pembentukan Satuan Tugas SPIP</t>
  </si>
  <si>
    <t>Pembentukan Satuan Tugas (Satgas) Penerapan SPIP</t>
  </si>
  <si>
    <t>SK Satgas</t>
  </si>
  <si>
    <t>Permen/Perka</t>
  </si>
  <si>
    <t>% Satgas</t>
  </si>
  <si>
    <t>Kegiatan</t>
  </si>
  <si>
    <t>SK DP SPIP</t>
  </si>
  <si>
    <t>Penguatan Lingkungan Pengendalian</t>
  </si>
  <si>
    <r>
      <t xml:space="preserve">Uraikan </t>
    </r>
    <r>
      <rPr>
        <i/>
        <sz val="8"/>
        <color indexed="8"/>
        <rFont val="Arial"/>
        <family val="2"/>
      </rPr>
      <t xml:space="preserve">Area of Improvement (AOI) </t>
    </r>
    <r>
      <rPr>
        <sz val="8"/>
        <color indexed="8"/>
        <rFont val="Arial"/>
        <family val="2"/>
      </rPr>
      <t>yang berkaitan dengan Lingkungan Pengendalian</t>
    </r>
  </si>
  <si>
    <t>Penilaian Risiko (Identifikasi dan Analisis Risiko)</t>
  </si>
  <si>
    <t>a  Level Strategik</t>
  </si>
  <si>
    <t>2) dst...</t>
  </si>
  <si>
    <t>b  Level Organisasional</t>
  </si>
  <si>
    <t>c  Level Operasional</t>
  </si>
  <si>
    <t>Penyelenggaraan Kegiatan Pengendalian</t>
  </si>
  <si>
    <t>Uraikan prioritas kegiatan sesuai dengan hasil dari Penilaian Risiko</t>
  </si>
  <si>
    <t>Informasi dan Komunikasi</t>
  </si>
  <si>
    <t>a  Analisis Informasi SPIP</t>
  </si>
  <si>
    <t>1) Analisis Informasi Kinerja SPIP</t>
  </si>
  <si>
    <r>
      <t xml:space="preserve">2) Analisis Kebutuhan </t>
    </r>
    <r>
      <rPr>
        <i/>
        <sz val="8"/>
        <color indexed="8"/>
        <rFont val="Arial"/>
        <family val="2"/>
      </rPr>
      <t>stakeholder</t>
    </r>
  </si>
  <si>
    <t>3) Analisis Efektifitas Sistim Informasi yang ada</t>
  </si>
  <si>
    <t>b  Pengembangan Sistem Informasi yang ada</t>
  </si>
  <si>
    <t>1) Penyusunan Desain Sistem Informasi SPIP</t>
  </si>
  <si>
    <t>2) Pengembangan Sistem Informasi SPIP</t>
  </si>
  <si>
    <t>c   Implementasi Informasi dan Komunikasi</t>
  </si>
  <si>
    <t>Pemantauan</t>
  </si>
  <si>
    <t>Pemantauan Pengembangan Penyelenggaraan SPIP</t>
  </si>
  <si>
    <t>Laporan</t>
  </si>
  <si>
    <t>Jumlah</t>
  </si>
  <si>
    <t>Kepala SKPD</t>
  </si>
  <si>
    <t>Satgas SPIP</t>
  </si>
  <si>
    <t>FORM PP-2</t>
  </si>
  <si>
    <t>SATUAN</t>
  </si>
  <si>
    <t>VOLUME</t>
  </si>
  <si>
    <t>CAPAIAN (%)</t>
  </si>
  <si>
    <t>BOBOT</t>
  </si>
  <si>
    <t>TAHAPAN</t>
  </si>
  <si>
    <t>REALISASI</t>
  </si>
  <si>
    <t>6 = 5/4x100</t>
  </si>
  <si>
    <t>8 = 6x7</t>
  </si>
  <si>
    <t>PERSIAPAN</t>
  </si>
  <si>
    <t>Permen/ Perka</t>
  </si>
  <si>
    <t>Penilaian Risiko (Identifikasi dan Analisis Risiko</t>
  </si>
  <si>
    <t>Berupa penyusunan dan penguatan Sistem/Kebijakan/SOP</t>
  </si>
  <si>
    <t>Berupa Penerapan Kebijakan/SOP</t>
  </si>
  <si>
    <t>B.1</t>
  </si>
  <si>
    <t>1) Penyelenggaraan pemetaan risiko atas ……(keuangan/barang/tupoksi/barang)</t>
  </si>
  <si>
    <t>2) Uraikan Prioritas Kegiatan sesuai dengan Action plan dan disain SPIP SPIP</t>
  </si>
  <si>
    <t>3) dst...</t>
  </si>
  <si>
    <t>2) Penerapan Kebijakan/SOP ……</t>
  </si>
  <si>
    <t>1) Penyusunan kebijakan/SOP …….. Tentang</t>
  </si>
  <si>
    <t>1) Penyusunan kebijakan/SOP …….. Tentang…..</t>
  </si>
  <si>
    <t>3) Penyusunan Kebijakan/ SOP Sistem InformasiSPIP</t>
  </si>
  <si>
    <t>RENCANA PENERAPAN SOP</t>
  </si>
  <si>
    <t>Keikutsertaan dalam Pendidikan dan Pelatihan SPIP</t>
  </si>
  <si>
    <r>
      <t xml:space="preserve">Keikutsertaan dalam Workshop </t>
    </r>
    <r>
      <rPr>
        <sz val="8"/>
        <color indexed="8"/>
        <rFont val="Arial"/>
        <family val="2"/>
      </rPr>
      <t>Pedoman SPIP</t>
    </r>
  </si>
  <si>
    <t>Memiliki Peraturan tentang Penerapan SPIP</t>
  </si>
  <si>
    <t>Mengikutsertakan Tim Satgas Pengembangan SPIP mengikuti Pendidikan dan Pelatihan SPIP</t>
  </si>
  <si>
    <r>
      <t xml:space="preserve">Mengikutsertakan Tim Satgas mengikuti </t>
    </r>
    <r>
      <rPr>
        <i/>
        <sz val="8"/>
        <color indexed="8"/>
        <rFont val="Arial"/>
        <family val="2"/>
      </rPr>
      <t xml:space="preserve">Workshop </t>
    </r>
    <r>
      <rPr>
        <sz val="8"/>
        <color indexed="8"/>
        <rFont val="Arial"/>
        <family val="2"/>
      </rPr>
      <t>Pedoman SPIP</t>
    </r>
  </si>
  <si>
    <r>
      <t xml:space="preserve">Menyelenggarakan Diagnostic Assessment (DA) </t>
    </r>
    <r>
      <rPr>
        <sz val="8"/>
        <color indexed="8"/>
        <rFont val="Arial"/>
        <family val="2"/>
      </rPr>
      <t>terhadap Unit Mandiri</t>
    </r>
  </si>
  <si>
    <t>Kepemilikan Permen/ Perka tentang Penerapan SPIP</t>
  </si>
  <si>
    <t>Target</t>
  </si>
  <si>
    <t>Penyusunan Desain Penyelenggaraan (DP)/ Action plan SPIP</t>
  </si>
  <si>
    <t>Action plan</t>
  </si>
  <si>
    <t>SOP/Kebijakan</t>
  </si>
  <si>
    <t>Kebijakan/SOP</t>
  </si>
  <si>
    <t>Rencana Peningkatan Pengendalian/ Mitigasi Risiko/ Tindaklanjut berikutnya</t>
  </si>
  <si>
    <t>(21)</t>
  </si>
  <si>
    <t>(22)</t>
  </si>
  <si>
    <t>Uraian</t>
  </si>
  <si>
    <t>URAIAN</t>
  </si>
  <si>
    <t>TARGET</t>
  </si>
  <si>
    <t>JADWAL PENYELESAIAN PENYUSUNAN/ PENYEMPURNAAN KSOP RISK BASED</t>
  </si>
  <si>
    <t>Strategic / Kabupaten</t>
  </si>
  <si>
    <t>SKPD : ………….. ………………………………...</t>
  </si>
  <si>
    <t>KOMPONEN SPIP YANG PERLU DITINGKATKAN</t>
  </si>
  <si>
    <t xml:space="preserve">Indikator Sasaran Renstra/RPJM/SPM....... pada SKPD tidak tercapai secara efektif </t>
  </si>
  <si>
    <t>Penegakan integritas dan nilai etika penyelenggara untuk mematuhi ketentuan/ tahapan</t>
  </si>
  <si>
    <t>Pencapaian SPM/ RPJMD/ Renstra tidak dilengkapi dengan juklak dan tahapan penyelenggaraan</t>
  </si>
  <si>
    <t>Pelaporan tahapan pencapaian indikator Sasaran Renstra/RPJMD/ SPM oleh Kepala Bidang…. Kepada Dinas...setiap bulan</t>
  </si>
  <si>
    <t>Monitoring serta supervisi oleh Kepala Dinas kepada Kepala Bidang setiap bulan atas tahapan pencapaian indikator sasaran.</t>
  </si>
  <si>
    <t xml:space="preserve">Reviu atas kinerja pencapaian Sasaran SPM/RPJMD/Renstra </t>
  </si>
  <si>
    <t>-</t>
  </si>
  <si>
    <t>a) Pemberian sanksi bagi pelanggar;                         b) Pelaksanaan reviu;                                  c) Penyusunan laporan;                                d) Pelaksanaan monitoring dan supervisi oleh pimpinan</t>
  </si>
  <si>
    <t>a) 100 %;           b) setiap bulan;         c) setiap bulan;         d)  setiap bulan</t>
  </si>
  <si>
    <t>TINGKAT EFEKTIVITAS  PENGENDALIAN TERHADAP RISIKO</t>
  </si>
  <si>
    <t>(23)</t>
  </si>
  <si>
    <t>70 %</t>
  </si>
  <si>
    <t>FORM PP-1A</t>
  </si>
  <si>
    <t>FORM PP-1B</t>
  </si>
  <si>
    <t>a) Pemberian sanksi bagi pelanggar;                                b) Pelaksanaan reviu;                                  c) Penyusunan laporan;                                d) Pelaksanaan monitoring dan supervisi oleh pimpinan</t>
  </si>
  <si>
    <t>a) 100%,        b) 2 bulan sekali;          c) 2 bulan sekali; d) satu bulan sekali</t>
  </si>
  <si>
    <t>Permasalahan Mitigasi/ pengendalian Risiko</t>
  </si>
  <si>
    <t>- Kompetensi personil di bidang …. Kurang memadai</t>
  </si>
  <si>
    <t xml:space="preserve">a) penguatan reviu sehingga 1 kali dalam sebulan, b) penguatan pelaporan sehingga 1 kali dalam sebulan </t>
  </si>
  <si>
    <t>FORM PP-1C</t>
  </si>
  <si>
    <t>No</t>
  </si>
  <si>
    <t>Keterangan</t>
  </si>
  <si>
    <t>a. Telah disusun Keputusan Kepala SKPD nomor ….. Tanggal …. Tentang Petunjuk Teknis  Pencapaian SPM ……….pada SKPD</t>
  </si>
  <si>
    <t>c. Penyusunan kebijakan nomor ……. Tgl …… tentang ……..</t>
  </si>
  <si>
    <t>d. Penyelenggaraan kebijakan ……… berupa …….</t>
  </si>
  <si>
    <t>e. Uraian AOI, dst...</t>
  </si>
  <si>
    <t>b. Diselenggarakannya penegakan sanksi kepada PNS setiap pelanggaran</t>
  </si>
  <si>
    <t>1</t>
  </si>
  <si>
    <t>Target adalah akumulasi dari target form PP-1A setiap tribulan</t>
  </si>
  <si>
    <t>3) Penyusunan kebijakan/SOP …….. Tentang</t>
  </si>
  <si>
    <t>4) Penerapan Kebijakan/ SOP ……</t>
  </si>
  <si>
    <t>1) Telah disusun Keputusan Kepala SKPD nomor ….. Tanggal …. Tentang Petunjuk Teknis  Pencapaian SPM ……….pada SKPD</t>
  </si>
  <si>
    <t>2) Diselenggarakannya Reviu terhadap kegiatan pencapaian SPM oleh ...kepada.....</t>
  </si>
  <si>
    <t>3) Pelaporan…… sebagai Penerapan SOP no…..tanggal…..</t>
  </si>
  <si>
    <t>4) Pelaporan…… sebagai Penerapan SOP no…..tanggal…..</t>
  </si>
  <si>
    <t xml:space="preserve"> 2) disusunnya laporan tahapan SPM dari....Kepada ......</t>
  </si>
  <si>
    <t>d. Penerapan kebijakan nomor ……. Tgl …… tentang …….. Berupa ……</t>
  </si>
  <si>
    <r>
      <t xml:space="preserve">e  Pelaksanaan </t>
    </r>
    <r>
      <rPr>
        <i/>
        <sz val="8"/>
        <color indexed="8"/>
        <rFont val="Arial"/>
        <family val="2"/>
      </rPr>
      <t xml:space="preserve">Control Self Assessment (CSA)  </t>
    </r>
    <r>
      <rPr>
        <sz val="8"/>
        <color indexed="8"/>
        <rFont val="Arial"/>
        <family val="2"/>
      </rPr>
      <t>atau Evaluasi</t>
    </r>
  </si>
  <si>
    <t>f  Pelaksanaan Evaluasi Pengembangan SPIP</t>
  </si>
  <si>
    <r>
      <t xml:space="preserve">9  Pengukuran </t>
    </r>
    <r>
      <rPr>
        <i/>
        <sz val="8"/>
        <color indexed="8"/>
        <rFont val="Arial"/>
        <family val="2"/>
      </rPr>
      <t xml:space="preserve">Maturity Level </t>
    </r>
    <r>
      <rPr>
        <sz val="8"/>
        <color indexed="8"/>
        <rFont val="Arial"/>
        <family val="2"/>
      </rPr>
      <t>SPIP</t>
    </r>
  </si>
  <si>
    <t xml:space="preserve"> 2) Monitoring oleh ......Kepada ......</t>
  </si>
  <si>
    <t>JUMLAH</t>
  </si>
  <si>
    <t>NO REG</t>
  </si>
  <si>
    <t>JUMLAH TOTAL</t>
  </si>
  <si>
    <t>Proses Pengendalian (40%)</t>
  </si>
  <si>
    <t>Kondisi Risiko (40%)</t>
  </si>
  <si>
    <t>B.2</t>
  </si>
  <si>
    <t>JML  PROSES PENGENDALIAN (B1)</t>
  </si>
  <si>
    <t>JUMLAH KONDISI RISIKO (B2)</t>
  </si>
  <si>
    <t>JML TOTAL PENYEL. SPIP (B=B1+B2)</t>
  </si>
  <si>
    <t>JUMLAH TOTAL (A+B)</t>
  </si>
  <si>
    <t>JUMLAH PERSIAPAN (A)</t>
  </si>
  <si>
    <t>...........................................</t>
  </si>
  <si>
    <t>NIP.......................</t>
  </si>
  <si>
    <t>Penyusunan Desain-Action Plan Penyelenggaraan SPIP</t>
  </si>
  <si>
    <t>Kondisi Risiko SKPD</t>
  </si>
  <si>
    <t>Nilai Risiko</t>
  </si>
  <si>
    <t xml:space="preserve">Proses Pengendalian </t>
  </si>
  <si>
    <t xml:space="preserve">Kondisi Risiko </t>
  </si>
  <si>
    <r>
      <t xml:space="preserve">Penyelenggaraan </t>
    </r>
    <r>
      <rPr>
        <i/>
        <sz val="8"/>
        <color indexed="8"/>
        <rFont val="Arial"/>
        <family val="2"/>
      </rPr>
      <t xml:space="preserve">Diagnostic Assessment </t>
    </r>
    <r>
      <rPr>
        <sz val="8"/>
        <color indexed="8"/>
        <rFont val="Arial"/>
        <family val="2"/>
      </rPr>
      <t>(DA)</t>
    </r>
  </si>
  <si>
    <r>
      <t>LAPORAN KETERJADIAN KELEMAHAN SISTEM PENGENDALIAN INTERNAL (</t>
    </r>
    <r>
      <rPr>
        <b/>
        <i/>
        <sz val="12"/>
        <color indexed="8"/>
        <rFont val="Calibri"/>
        <family val="2"/>
      </rPr>
      <t>EXPOSURE</t>
    </r>
    <r>
      <rPr>
        <b/>
        <sz val="12"/>
        <color indexed="8"/>
        <rFont val="Calibri"/>
        <family val="2"/>
      </rPr>
      <t>)</t>
    </r>
  </si>
  <si>
    <t>Adanya keterlambatan penyelenggaraan kegiatan</t>
  </si>
  <si>
    <t>FORM A</t>
  </si>
  <si>
    <t>PPTK</t>
  </si>
  <si>
    <t>Peringatan oleh pimpinan tribulanan</t>
  </si>
  <si>
    <t>PPTK tidak mematuhi jadwal</t>
  </si>
  <si>
    <t>SKPD   : ……………………</t>
  </si>
  <si>
    <t>01/08/2014</t>
  </si>
  <si>
    <t>FORM B</t>
  </si>
  <si>
    <t>Merupakan Eksposure yang mempunyai keterjadian sering dan berdampak besar</t>
  </si>
  <si>
    <t>KETERANGAN</t>
  </si>
  <si>
    <t>(24)</t>
  </si>
  <si>
    <t>Adanya reviu dan pelaporan yang masih 2 bulan sekali yg seharusnya 1 bulan sekali</t>
  </si>
  <si>
    <t>-sda-</t>
  </si>
  <si>
    <r>
      <t>-</t>
    </r>
    <r>
      <rPr>
        <b/>
        <sz val="9"/>
        <rFont val="Arial"/>
        <family val="2"/>
      </rPr>
      <t>sda-ditingkatkan dengan :</t>
    </r>
    <r>
      <rPr>
        <sz val="9"/>
        <rFont val="Arial"/>
        <family val="2"/>
      </rPr>
      <t xml:space="preserve">  reviu dilaksanakan terjadwal, dan pelaporan dilakukan penagihan</t>
    </r>
  </si>
  <si>
    <t>telah dilaksanakan Tribulan III</t>
  </si>
  <si>
    <t>SKPD      : ……………………………..</t>
  </si>
  <si>
    <t>MATRIK RINGKASAN PEMANTAUAN PENGEMBANGAN SISTEM PENGENDALIAN INTERN PEMERINTAH</t>
  </si>
  <si>
    <t>FORM PP-1A*</t>
  </si>
  <si>
    <t xml:space="preserve">Total Risiko Salah Saji Material </t>
  </si>
  <si>
    <t>Rata-rata</t>
  </si>
  <si>
    <t>2) Penyelenggaraan pemetaan risiko atas ……(keuangan/barang/tupoksi/barang)</t>
  </si>
  <si>
    <t>3) Uraikan Prioritas Kegiatan sesuai dengan Action plan dan disain SPIP SPIP</t>
  </si>
  <si>
    <t>1) Respons atas temuan Inspektorat (asumsi trribulan ini ada hasil pemeriksaan Inspektorat)</t>
  </si>
  <si>
    <t>Target ditentukan di Uraian RTP setiap tribulan</t>
  </si>
  <si>
    <t>Target ditentukan di Uraian RTP setiap tahun sesuai target Pemkab</t>
  </si>
  <si>
    <r>
      <t>Penyusunan Desain-</t>
    </r>
    <r>
      <rPr>
        <i/>
        <sz val="8"/>
        <color indexed="8"/>
        <rFont val="Arial"/>
        <family val="2"/>
      </rPr>
      <t>Action Plan</t>
    </r>
    <r>
      <rPr>
        <sz val="8"/>
        <color indexed="8"/>
        <rFont val="Arial"/>
        <family val="2"/>
      </rPr>
      <t xml:space="preserve"> Penyelenggaraan SPIP</t>
    </r>
  </si>
  <si>
    <r>
      <t xml:space="preserve">Uraikan Prioritas Kegiatan sesuai dengan </t>
    </r>
    <r>
      <rPr>
        <i/>
        <sz val="8"/>
        <color indexed="8"/>
        <rFont val="Arial"/>
        <family val="2"/>
      </rPr>
      <t>Action plan</t>
    </r>
    <r>
      <rPr>
        <sz val="8"/>
        <color indexed="8"/>
        <rFont val="Arial"/>
        <family val="2"/>
      </rPr>
      <t xml:space="preserve"> dan disain SPIP</t>
    </r>
  </si>
  <si>
    <t>Mitigasi risiko Rata-rata efektif ..... % dari nilai risiko .... form PP-1A)</t>
  </si>
  <si>
    <t>Mitigasi risiko 'Rata-rata efektif 70 % dari nilai risiko 20 form PP-1A)</t>
  </si>
  <si>
    <t>....................................................</t>
  </si>
  <si>
    <t>RENCANA PENERAPAN KSOP</t>
  </si>
  <si>
    <t>PENERAPAN SPIP (Bobot 80%)</t>
  </si>
  <si>
    <t>PENERAPAN  SPIP</t>
  </si>
  <si>
    <t>Dilaksanakan Tribulan IV</t>
  </si>
  <si>
    <t>Jumlah Persiapan</t>
  </si>
  <si>
    <t>Jumlah Penerapan</t>
  </si>
  <si>
    <t>%</t>
  </si>
  <si>
    <t>SUMBER INFORMASI RISIKO (APIP/INSPEKTORAT/BPK/ PENIlAIAN MANDIRI/DLL)</t>
  </si>
  <si>
    <t>Penilaian Mandiri</t>
  </si>
  <si>
    <t>Telah disusun Keputusan Kepala SKPD nomor : 900/12/427.51/2014 Tanggal 2 agustus  2014 Tentang Petunjuk Teknis  Pencapaian SPM ……….pada SKPD</t>
  </si>
  <si>
    <t>1) Tahapan pencapaian indikator;              2) Penegakan Integritas dan sanksi atas pelanggaran,      3) Tatacara Reviu kinerja,    4) Pelaporan (format, waktu, dst),                         5) Monitoring dan supervisi oleh pimpinan</t>
  </si>
  <si>
    <t>Apabila capaian diatas target maka maksimal nilainya tetap 40</t>
  </si>
  <si>
    <t>01/10/14</t>
  </si>
  <si>
    <t>Komponen SPIP</t>
  </si>
  <si>
    <t>Sub Komponen</t>
  </si>
  <si>
    <t>1.    Lingkungan Pengendalian</t>
  </si>
  <si>
    <t>a.    penegakan integritas dan nilai etika;</t>
  </si>
  <si>
    <t>b.    komitmen terhadap kompetensi;</t>
  </si>
  <si>
    <t>c.    kepemimpinan yang kondusif;</t>
  </si>
  <si>
    <t>d.    pembentukan struktur organisasi yang sesuai dengan kebutuhan;</t>
  </si>
  <si>
    <t>e.    pendelegasian wewenang dan tanggung jawab yang tepat;</t>
  </si>
  <si>
    <t>f.     penyusunan dan penerapan kebijakan yang sehat tentang pembinaan sumber daya manusia;</t>
  </si>
  <si>
    <t>g.    perwujudan peran aparat pengawasan intern pemerintah yang efektif; dan</t>
  </si>
  <si>
    <t>h.    hubungan kerja yang baik dengan Instansi Pemerintah terkait.</t>
  </si>
  <si>
    <t>2.    Penilaian risiko</t>
  </si>
  <si>
    <t>a.    identifikasi risiko; dan</t>
  </si>
  <si>
    <t>b.    analisis risiko.</t>
  </si>
  <si>
    <t>3.    Kegiatan pengendalian</t>
  </si>
  <si>
    <t>a.    reviu atas kinerja Instansi Pemerintah yang bersangkutan;</t>
  </si>
  <si>
    <t>b.    pembinaan sumber daya manusia;</t>
  </si>
  <si>
    <t>c.    pengendalian atas pengelolaan sistem informasi;</t>
  </si>
  <si>
    <t>d.    pengendalian fisik atas aset;</t>
  </si>
  <si>
    <t>e.    penetapan dan reviu atas indikator dan ukuran kinerja;</t>
  </si>
  <si>
    <t>f.     pemisahan fungsi;</t>
  </si>
  <si>
    <t>g.    otorisasi atas transaksi dan kejadian yang penting;</t>
  </si>
  <si>
    <t>h.    pencatatan yang akurat dan tepat waktu atas transaksi dan kejadian;</t>
  </si>
  <si>
    <t>i.      pembatasan akses atas sumber daya dan pencatatannya;</t>
  </si>
  <si>
    <t>j.      akuntabilitas terhadap sumber daya dan pencatatannya; dan</t>
  </si>
  <si>
    <t>k.    dokumentasi yang baik atas Sistem Pengendalian Intern serta transaksi dan kejadian penting.</t>
  </si>
  <si>
    <t>4.    Informasi dan Komunikasi</t>
  </si>
  <si>
    <t>Pimpinan Instansi Pemerintah wajib mengidentifikasi, mencatat, dan mengkomunikasikan informasi dalam bentuk dan waktu yang tepat.</t>
  </si>
  <si>
    <t>5.    Pemantauan</t>
  </si>
  <si>
    <t>Pemantauan berkelanjutan (pengelolaan rutin, supervisi, pembandingan), evaluasi terpisah (penilaian sendiri, reviu, dan pengujian efektivitas Sistem Pengendalian Intern), dan tindak lanjut rekomendasi hasil audit dan reviu lainnya</t>
  </si>
  <si>
    <t>UNSUR-UNSUR/KOMPONEN SPIP BERDASARKAN PP  60 TAHUN 2008</t>
  </si>
  <si>
    <t xml:space="preserve">Reviu atas kinerja kegiatan PPTK setiap bulan oleh PA </t>
  </si>
  <si>
    <t>Pelaporan kegiatan oleh PPTK Kepada PA setiap bulan</t>
  </si>
  <si>
    <t xml:space="preserve">Monitoring serta supervisi oleh PA kepada PPTK setiap bulan </t>
  </si>
  <si>
    <t>Organizational</t>
  </si>
  <si>
    <t>Kebijakan/ Juknis Pencapaian SPM ……….pada SKPD</t>
  </si>
  <si>
    <t>1) Penegakan Integritas dan sanksi atas pelanggaran,      2) Tatacara Reviu kinerja,    3) Pelaporan (format, waktu, dst),                         4) Monitoring dan supervisi oleh pimpinan</t>
  </si>
  <si>
    <t>SOP  penyelenggaraan kegiatan</t>
  </si>
  <si>
    <t>80 %</t>
  </si>
  <si>
    <t>KEBIJAKAN / Petunjuk Teknis  Pencapaian SPM ……….pada SKPD</t>
  </si>
  <si>
    <t>Tingkat Risiko Per 1 Juli 2016</t>
  </si>
  <si>
    <t>Lumajang, 1 Oktober 2016</t>
  </si>
  <si>
    <t>a) Penegakan integritas dan nilai etika penyelenggara untuk mematuhi ketentuan/ tahapan</t>
  </si>
  <si>
    <t xml:space="preserve">b) Reviu atas kinerja pencapaian Sasaran SPM/RPJMD/Renstra </t>
  </si>
  <si>
    <t>c) Pelaporan tahapan pencapaian indikator Sasaran Renstra/RPJMD/ SPM oleh Kepala Bidang…. Kepada Dinas...setiap bulan</t>
  </si>
  <si>
    <t>d) Monitoring serta supervisi oleh Kepala Dinas kepada Kepala Bidang setiap bulan atas tahapan pencapaian indikator sasaran.</t>
  </si>
  <si>
    <t>a) Penegakan Integritas dan sanksi atas pelanggaran,      b) Tatacara Reviu kinerja,    c) Pelaporan (format, waktu, dst),                         d) Monitoring dan supervisi oleh pimpinan</t>
  </si>
  <si>
    <t>PERIODE TRIBULAN /…..TAHUN ……</t>
  </si>
  <si>
    <t>SKPD : ………………….</t>
  </si>
  <si>
    <t>09/06/..</t>
  </si>
  <si>
    <t>Tingkat Risiko Per ……</t>
  </si>
  <si>
    <t>Minggu …. bulan …. Tahun ….</t>
  </si>
  <si>
    <t xml:space="preserve">SAMPAI DENGAN TRIBULAN ……  TAHUN …… </t>
  </si>
  <si>
    <t>Tingkat Risiko Sisa Per ……..</t>
  </si>
  <si>
    <t>Lumajang,      …………….</t>
  </si>
  <si>
    <t>Periode  : Tahun ……</t>
  </si>
  <si>
    <t>Tribulan Ke : ……..</t>
  </si>
  <si>
    <t>Lumajang, ………………………..20…</t>
  </si>
  <si>
    <t>Periode : ……………..</t>
  </si>
  <si>
    <t>…….</t>
  </si>
  <si>
    <t>Lumajang, ……………………..</t>
  </si>
  <si>
    <t>SELAMA TRIBULAN …... TAHUN …….</t>
  </si>
  <si>
    <t>UNTUK TRIBULAN ………… BULAN ……</t>
  </si>
  <si>
    <t>Lumajang, …………..</t>
  </si>
  <si>
    <t xml:space="preserve">30 September ……. </t>
  </si>
  <si>
    <t>PERIODE BERIKUTNYA (TRIBULAN ….. TAHUN …..)</t>
  </si>
  <si>
    <t>Tingkat Risiko Per …..</t>
  </si>
  <si>
    <t>09/06/….</t>
  </si>
  <si>
    <t>Minggu …. bulan September …..</t>
  </si>
</sst>
</file>

<file path=xl/styles.xml><?xml version="1.0" encoding="utf-8"?>
<styleSheet xmlns="http://schemas.openxmlformats.org/spreadsheetml/2006/main">
  <numFmts count="3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.00_);_(* \(#,##0.00\);_(* &quot;-&quot;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_);_(@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_);_(* \(#,##0.0\);_(* &quot;-&quot;??_);_(@_)"/>
    <numFmt numFmtId="190" formatCode="_(* #,##0.000_);_(* \(#,##0.000\);_(* &quot;-&quot;??_);_(@_)"/>
    <numFmt numFmtId="191" formatCode="_(* #,##0.000_);_(* \(#,##0.000\);_(* &quot;-&quot;_);_(@_)"/>
    <numFmt numFmtId="192" formatCode="0.00000000"/>
    <numFmt numFmtId="193" formatCode="0.0%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.5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5" fillId="0" borderId="1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10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 vertical="top" wrapText="1"/>
    </xf>
    <xf numFmtId="0" fontId="0" fillId="0" borderId="10" xfId="0" applyFont="1" applyFill="1" applyBorder="1" applyAlignment="1" quotePrefix="1">
      <alignment horizontal="left" vertical="top" wrapText="1"/>
    </xf>
    <xf numFmtId="0" fontId="0" fillId="0" borderId="10" xfId="0" applyFont="1" applyFill="1" applyBorder="1" applyAlignment="1" quotePrefix="1">
      <alignment horizontal="justify" vertical="top" wrapText="1"/>
    </xf>
    <xf numFmtId="0" fontId="0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 quotePrefix="1">
      <alignment horizontal="left" vertical="top" wrapText="1"/>
    </xf>
    <xf numFmtId="0" fontId="2" fillId="0" borderId="10" xfId="0" applyFont="1" applyFill="1" applyBorder="1" applyAlignment="1" quotePrefix="1">
      <alignment horizontal="center" vertical="top" wrapText="1"/>
    </xf>
    <xf numFmtId="0" fontId="0" fillId="0" borderId="10" xfId="0" applyFont="1" applyFill="1" applyBorder="1" applyAlignment="1" quotePrefix="1">
      <alignment horizontal="right" vertical="top" wrapText="1"/>
    </xf>
    <xf numFmtId="0" fontId="0" fillId="33" borderId="10" xfId="0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8" fillId="34" borderId="11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left" vertical="top" wrapText="1" indent="2"/>
    </xf>
    <xf numFmtId="0" fontId="8" fillId="0" borderId="11" xfId="0" applyFont="1" applyBorder="1" applyAlignment="1">
      <alignment horizontal="right" vertical="top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center" vertical="top" wrapText="1"/>
    </xf>
    <xf numFmtId="0" fontId="17" fillId="34" borderId="13" xfId="0" applyFont="1" applyFill="1" applyBorder="1" applyAlignment="1">
      <alignment horizontal="center" vertical="top" wrapText="1"/>
    </xf>
    <xf numFmtId="0" fontId="17" fillId="34" borderId="12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top" wrapText="1" indent="2"/>
    </xf>
    <xf numFmtId="0" fontId="17" fillId="0" borderId="12" xfId="0" applyFont="1" applyBorder="1" applyAlignment="1">
      <alignment horizontal="left" vertical="top" wrapText="1" indent="3"/>
    </xf>
    <xf numFmtId="0" fontId="8" fillId="0" borderId="1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left" vertical="top" wrapText="1"/>
    </xf>
    <xf numFmtId="0" fontId="0" fillId="0" borderId="14" xfId="0" applyFont="1" applyFill="1" applyBorder="1" applyAlignment="1" quotePrefix="1">
      <alignment horizontal="left" vertical="top" wrapText="1"/>
    </xf>
    <xf numFmtId="0" fontId="10" fillId="0" borderId="10" xfId="0" applyFont="1" applyFill="1" applyBorder="1" applyAlignment="1" quotePrefix="1">
      <alignment horizontal="justify" vertical="top" wrapText="1"/>
    </xf>
    <xf numFmtId="0" fontId="10" fillId="0" borderId="10" xfId="0" applyFont="1" applyFill="1" applyBorder="1" applyAlignment="1" quotePrefix="1">
      <alignment horizontal="right" vertical="top" wrapText="1"/>
    </xf>
    <xf numFmtId="0" fontId="11" fillId="0" borderId="10" xfId="0" applyFont="1" applyFill="1" applyBorder="1" applyAlignment="1" quotePrefix="1">
      <alignment horizontal="justify" vertical="top" wrapText="1"/>
    </xf>
    <xf numFmtId="0" fontId="0" fillId="0" borderId="10" xfId="0" applyFont="1" applyFill="1" applyBorder="1" applyAlignment="1" quotePrefix="1">
      <alignment horizontal="center" vertical="top"/>
    </xf>
    <xf numFmtId="0" fontId="0" fillId="0" borderId="10" xfId="0" applyFont="1" applyBorder="1" applyAlignment="1" quotePrefix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0" fontId="8" fillId="0" borderId="12" xfId="0" applyFont="1" applyBorder="1" applyAlignment="1" quotePrefix="1">
      <alignment horizontal="justify" vertical="top" wrapText="1"/>
    </xf>
    <xf numFmtId="0" fontId="21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right" vertical="top" wrapText="1"/>
    </xf>
    <xf numFmtId="0" fontId="8" fillId="33" borderId="12" xfId="0" applyFont="1" applyFill="1" applyBorder="1" applyAlignment="1">
      <alignment horizontal="justify" vertical="top" wrapText="1"/>
    </xf>
    <xf numFmtId="0" fontId="23" fillId="33" borderId="12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 indent="1"/>
    </xf>
    <xf numFmtId="0" fontId="17" fillId="33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left" vertical="top" wrapText="1" indent="1"/>
    </xf>
    <xf numFmtId="0" fontId="8" fillId="0" borderId="12" xfId="0" applyFont="1" applyFill="1" applyBorder="1" applyAlignment="1">
      <alignment horizontal="left" vertical="top" wrapText="1" indent="1"/>
    </xf>
    <xf numFmtId="0" fontId="17" fillId="36" borderId="11" xfId="0" applyFont="1" applyFill="1" applyBorder="1" applyAlignment="1">
      <alignment horizontal="center" vertical="top" wrapText="1"/>
    </xf>
    <xf numFmtId="0" fontId="17" fillId="36" borderId="12" xfId="0" applyFont="1" applyFill="1" applyBorder="1" applyAlignment="1">
      <alignment vertical="top" wrapText="1"/>
    </xf>
    <xf numFmtId="0" fontId="17" fillId="37" borderId="11" xfId="0" applyFont="1" applyFill="1" applyBorder="1" applyAlignment="1">
      <alignment horizontal="center" vertical="top" wrapText="1"/>
    </xf>
    <xf numFmtId="0" fontId="17" fillId="37" borderId="12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horizontal="left" vertical="top" wrapText="1" indent="1"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7" fillId="33" borderId="11" xfId="0" applyFont="1" applyFill="1" applyBorder="1" applyAlignment="1">
      <alignment vertical="top" wrapText="1"/>
    </xf>
    <xf numFmtId="0" fontId="17" fillId="39" borderId="11" xfId="0" applyFont="1" applyFill="1" applyBorder="1" applyAlignment="1">
      <alignment horizontal="center" vertical="top" wrapText="1"/>
    </xf>
    <xf numFmtId="0" fontId="17" fillId="39" borderId="12" xfId="0" applyFont="1" applyFill="1" applyBorder="1" applyAlignment="1">
      <alignment vertical="top" wrapText="1"/>
    </xf>
    <xf numFmtId="0" fontId="23" fillId="39" borderId="12" xfId="0" applyFont="1" applyFill="1" applyBorder="1" applyAlignment="1">
      <alignment vertical="top" wrapText="1"/>
    </xf>
    <xf numFmtId="0" fontId="8" fillId="39" borderId="12" xfId="0" applyFont="1" applyFill="1" applyBorder="1" applyAlignment="1">
      <alignment horizontal="left" vertical="top" wrapText="1" indent="1"/>
    </xf>
    <xf numFmtId="2" fontId="24" fillId="33" borderId="12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25" fillId="33" borderId="12" xfId="0" applyFont="1" applyFill="1" applyBorder="1" applyAlignment="1">
      <alignment vertical="top" wrapText="1"/>
    </xf>
    <xf numFmtId="9" fontId="15" fillId="0" borderId="12" xfId="0" applyNumberFormat="1" applyFont="1" applyBorder="1" applyAlignment="1">
      <alignment vertical="top" wrapText="1"/>
    </xf>
    <xf numFmtId="9" fontId="15" fillId="0" borderId="12" xfId="0" applyNumberFormat="1" applyFont="1" applyFill="1" applyBorder="1" applyAlignment="1">
      <alignment vertical="top" wrapText="1"/>
    </xf>
    <xf numFmtId="0" fontId="21" fillId="39" borderId="12" xfId="0" applyFont="1" applyFill="1" applyBorder="1" applyAlignment="1">
      <alignment vertical="top" wrapText="1"/>
    </xf>
    <xf numFmtId="9" fontId="21" fillId="0" borderId="12" xfId="0" applyNumberFormat="1" applyFont="1" applyFill="1" applyBorder="1" applyAlignment="1">
      <alignment horizontal="right" vertical="top" wrapText="1"/>
    </xf>
    <xf numFmtId="0" fontId="21" fillId="0" borderId="12" xfId="0" applyFont="1" applyFill="1" applyBorder="1" applyAlignment="1">
      <alignment horizontal="right" vertical="top" wrapText="1"/>
    </xf>
    <xf numFmtId="9" fontId="21" fillId="0" borderId="12" xfId="0" applyNumberFormat="1" applyFont="1" applyFill="1" applyBorder="1" applyAlignment="1">
      <alignment vertical="top" wrapText="1"/>
    </xf>
    <xf numFmtId="2" fontId="21" fillId="0" borderId="12" xfId="0" applyNumberFormat="1" applyFont="1" applyBorder="1" applyAlignment="1">
      <alignment vertical="top" wrapText="1"/>
    </xf>
    <xf numFmtId="9" fontId="21" fillId="0" borderId="12" xfId="0" applyNumberFormat="1" applyFont="1" applyBorder="1" applyAlignment="1">
      <alignment vertical="top" wrapText="1"/>
    </xf>
    <xf numFmtId="0" fontId="15" fillId="33" borderId="1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14" fontId="0" fillId="0" borderId="10" xfId="0" applyNumberFormat="1" applyFont="1" applyFill="1" applyBorder="1" applyAlignment="1" quotePrefix="1">
      <alignment horizontal="left" vertical="top" wrapText="1"/>
    </xf>
    <xf numFmtId="15" fontId="0" fillId="0" borderId="10" xfId="0" applyNumberFormat="1" applyFont="1" applyFill="1" applyBorder="1" applyAlignment="1" quotePrefix="1">
      <alignment horizontal="left" vertical="top" wrapText="1"/>
    </xf>
    <xf numFmtId="0" fontId="11" fillId="0" borderId="14" xfId="0" applyFont="1" applyFill="1" applyBorder="1" applyAlignment="1" quotePrefix="1">
      <alignment horizontal="left" vertical="top" wrapText="1"/>
    </xf>
    <xf numFmtId="0" fontId="25" fillId="36" borderId="12" xfId="0" applyFont="1" applyFill="1" applyBorder="1" applyAlignment="1">
      <alignment vertical="top" wrapText="1"/>
    </xf>
    <xf numFmtId="9" fontId="25" fillId="0" borderId="12" xfId="60" applyFont="1" applyBorder="1" applyAlignment="1">
      <alignment horizontal="right" vertical="top" wrapText="1"/>
    </xf>
    <xf numFmtId="0" fontId="25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25" fillId="38" borderId="11" xfId="0" applyFont="1" applyFill="1" applyBorder="1" applyAlignment="1">
      <alignment vertical="top" wrapText="1"/>
    </xf>
    <xf numFmtId="0" fontId="26" fillId="38" borderId="12" xfId="0" applyFont="1" applyFill="1" applyBorder="1" applyAlignment="1">
      <alignment vertical="top" wrapText="1"/>
    </xf>
    <xf numFmtId="0" fontId="25" fillId="38" borderId="12" xfId="0" applyFont="1" applyFill="1" applyBorder="1" applyAlignment="1">
      <alignment vertical="top" wrapText="1"/>
    </xf>
    <xf numFmtId="9" fontId="25" fillId="38" borderId="12" xfId="60" applyFont="1" applyFill="1" applyBorder="1" applyAlignment="1">
      <alignment vertical="top" wrapText="1"/>
    </xf>
    <xf numFmtId="171" fontId="25" fillId="38" borderId="12" xfId="42" applyNumberFormat="1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26" fillId="0" borderId="12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vertical="top" wrapText="1"/>
    </xf>
    <xf numFmtId="9" fontId="25" fillId="0" borderId="12" xfId="60" applyFont="1" applyFill="1" applyBorder="1" applyAlignment="1">
      <alignment vertical="top" wrapText="1"/>
    </xf>
    <xf numFmtId="171" fontId="25" fillId="0" borderId="12" xfId="42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22" fillId="36" borderId="12" xfId="0" applyFont="1" applyFill="1" applyBorder="1" applyAlignment="1">
      <alignment vertical="top" wrapText="1"/>
    </xf>
    <xf numFmtId="171" fontId="25" fillId="36" borderId="12" xfId="42" applyNumberFormat="1" applyFont="1" applyFill="1" applyBorder="1" applyAlignment="1">
      <alignment vertical="top" wrapText="1"/>
    </xf>
    <xf numFmtId="0" fontId="25" fillId="37" borderId="12" xfId="0" applyFont="1" applyFill="1" applyBorder="1" applyAlignment="1">
      <alignment vertical="top" wrapText="1"/>
    </xf>
    <xf numFmtId="0" fontId="22" fillId="37" borderId="12" xfId="0" applyFont="1" applyFill="1" applyBorder="1" applyAlignment="1">
      <alignment vertical="top" wrapText="1"/>
    </xf>
    <xf numFmtId="171" fontId="25" fillId="37" borderId="12" xfId="42" applyNumberFormat="1" applyFont="1" applyFill="1" applyBorder="1" applyAlignment="1">
      <alignment vertical="top" wrapText="1"/>
    </xf>
    <xf numFmtId="0" fontId="8" fillId="37" borderId="12" xfId="0" applyFont="1" applyFill="1" applyBorder="1" applyAlignment="1">
      <alignment vertical="top" wrapText="1"/>
    </xf>
    <xf numFmtId="9" fontId="25" fillId="33" borderId="12" xfId="60" applyFont="1" applyFill="1" applyBorder="1" applyAlignment="1">
      <alignment horizontal="right" vertical="top" wrapText="1"/>
    </xf>
    <xf numFmtId="171" fontId="25" fillId="33" borderId="12" xfId="42" applyNumberFormat="1" applyFont="1" applyFill="1" applyBorder="1" applyAlignment="1">
      <alignment vertical="top" wrapText="1"/>
    </xf>
    <xf numFmtId="0" fontId="25" fillId="0" borderId="12" xfId="0" applyFont="1" applyBorder="1" applyAlignment="1">
      <alignment horizontal="right" vertical="top" wrapText="1"/>
    </xf>
    <xf numFmtId="171" fontId="25" fillId="0" borderId="12" xfId="42" applyNumberFormat="1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9" fontId="25" fillId="33" borderId="12" xfId="60" applyFont="1" applyFill="1" applyBorder="1" applyAlignment="1">
      <alignment vertical="top" wrapText="1"/>
    </xf>
    <xf numFmtId="9" fontId="25" fillId="0" borderId="12" xfId="60" applyFont="1" applyBorder="1" applyAlignment="1">
      <alignment vertical="top" wrapText="1"/>
    </xf>
    <xf numFmtId="0" fontId="25" fillId="35" borderId="11" xfId="0" applyFont="1" applyFill="1" applyBorder="1" applyAlignment="1">
      <alignment vertical="top" wrapText="1"/>
    </xf>
    <xf numFmtId="0" fontId="17" fillId="35" borderId="12" xfId="0" applyFont="1" applyFill="1" applyBorder="1" applyAlignment="1">
      <alignment vertical="top" wrapText="1"/>
    </xf>
    <xf numFmtId="0" fontId="25" fillId="35" borderId="12" xfId="0" applyFont="1" applyFill="1" applyBorder="1" applyAlignment="1">
      <alignment vertical="top" wrapText="1"/>
    </xf>
    <xf numFmtId="9" fontId="25" fillId="35" borderId="12" xfId="60" applyFont="1" applyFill="1" applyBorder="1" applyAlignment="1">
      <alignment vertical="top" wrapText="1"/>
    </xf>
    <xf numFmtId="171" fontId="25" fillId="35" borderId="12" xfId="42" applyNumberFormat="1" applyFont="1" applyFill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6" fillId="35" borderId="12" xfId="0" applyFont="1" applyFill="1" applyBorder="1" applyAlignment="1">
      <alignment vertical="top" wrapText="1"/>
    </xf>
    <xf numFmtId="178" fontId="25" fillId="35" borderId="12" xfId="43" applyNumberFormat="1" applyFont="1" applyFill="1" applyBorder="1" applyAlignment="1">
      <alignment horizontal="right" vertical="top" wrapText="1"/>
    </xf>
    <xf numFmtId="178" fontId="25" fillId="38" borderId="12" xfId="43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right" vertical="top" wrapText="1"/>
    </xf>
    <xf numFmtId="0" fontId="17" fillId="0" borderId="12" xfId="0" applyFont="1" applyFill="1" applyBorder="1" applyAlignment="1">
      <alignment horizontal="center" vertical="top" wrapText="1"/>
    </xf>
    <xf numFmtId="0" fontId="23" fillId="37" borderId="12" xfId="0" applyFont="1" applyFill="1" applyBorder="1" applyAlignment="1">
      <alignment vertical="top" wrapText="1"/>
    </xf>
    <xf numFmtId="0" fontId="8" fillId="37" borderId="12" xfId="0" applyFont="1" applyFill="1" applyBorder="1" applyAlignment="1">
      <alignment horizontal="left" vertical="top" wrapText="1" indent="1"/>
    </xf>
    <xf numFmtId="0" fontId="21" fillId="37" borderId="12" xfId="0" applyFont="1" applyFill="1" applyBorder="1" applyAlignment="1">
      <alignment vertical="top" wrapText="1"/>
    </xf>
    <xf numFmtId="2" fontId="21" fillId="37" borderId="12" xfId="0" applyNumberFormat="1" applyFont="1" applyFill="1" applyBorder="1" applyAlignment="1">
      <alignment vertical="top" wrapText="1"/>
    </xf>
    <xf numFmtId="9" fontId="21" fillId="37" borderId="12" xfId="0" applyNumberFormat="1" applyFont="1" applyFill="1" applyBorder="1" applyAlignment="1">
      <alignment vertical="top" wrapText="1"/>
    </xf>
    <xf numFmtId="0" fontId="26" fillId="0" borderId="12" xfId="0" applyFont="1" applyBorder="1" applyAlignment="1">
      <alignment horizontal="right" vertical="top" wrapText="1"/>
    </xf>
    <xf numFmtId="178" fontId="15" fillId="0" borderId="12" xfId="43" applyNumberFormat="1" applyFont="1" applyBorder="1" applyAlignment="1">
      <alignment horizontal="right" vertical="top" wrapText="1"/>
    </xf>
    <xf numFmtId="0" fontId="24" fillId="0" borderId="12" xfId="0" applyFont="1" applyBorder="1" applyAlignment="1">
      <alignment horizontal="right" vertical="top" wrapText="1"/>
    </xf>
    <xf numFmtId="178" fontId="22" fillId="0" borderId="12" xfId="43" applyNumberFormat="1" applyFont="1" applyBorder="1" applyAlignment="1">
      <alignment horizontal="right" vertical="top" wrapText="1"/>
    </xf>
    <xf numFmtId="178" fontId="29" fillId="37" borderId="12" xfId="43" applyNumberFormat="1" applyFont="1" applyFill="1" applyBorder="1" applyAlignment="1">
      <alignment horizontal="right" vertical="top" wrapText="1"/>
    </xf>
    <xf numFmtId="0" fontId="29" fillId="33" borderId="12" xfId="0" applyFont="1" applyFill="1" applyBorder="1" applyAlignment="1">
      <alignment horizontal="right" vertical="top" wrapText="1"/>
    </xf>
    <xf numFmtId="178" fontId="29" fillId="33" borderId="12" xfId="43" applyNumberFormat="1" applyFont="1" applyFill="1" applyBorder="1" applyAlignment="1">
      <alignment horizontal="right" vertical="top" wrapText="1"/>
    </xf>
    <xf numFmtId="0" fontId="29" fillId="39" borderId="12" xfId="0" applyFont="1" applyFill="1" applyBorder="1" applyAlignment="1">
      <alignment horizontal="right" vertical="top" wrapText="1"/>
    </xf>
    <xf numFmtId="178" fontId="29" fillId="39" borderId="12" xfId="43" applyNumberFormat="1" applyFont="1" applyFill="1" applyBorder="1" applyAlignment="1">
      <alignment horizontal="right" vertical="top" wrapText="1"/>
    </xf>
    <xf numFmtId="178" fontId="29" fillId="0" borderId="12" xfId="43" applyNumberFormat="1" applyFont="1" applyBorder="1" applyAlignment="1">
      <alignment horizontal="right" vertical="top" wrapText="1"/>
    </xf>
    <xf numFmtId="0" fontId="24" fillId="39" borderId="12" xfId="0" applyFont="1" applyFill="1" applyBorder="1" applyAlignment="1">
      <alignment horizontal="right" vertical="top" wrapText="1"/>
    </xf>
    <xf numFmtId="0" fontId="17" fillId="0" borderId="12" xfId="0" applyFont="1" applyBorder="1" applyAlignment="1">
      <alignment horizontal="center" vertical="top" wrapText="1"/>
    </xf>
    <xf numFmtId="10" fontId="29" fillId="37" borderId="12" xfId="60" applyNumberFormat="1" applyFont="1" applyFill="1" applyBorder="1" applyAlignment="1">
      <alignment horizontal="right" vertical="top" wrapText="1"/>
    </xf>
    <xf numFmtId="10" fontId="29" fillId="33" borderId="12" xfId="43" applyNumberFormat="1" applyFont="1" applyFill="1" applyBorder="1" applyAlignment="1">
      <alignment horizontal="right" vertical="top" wrapText="1"/>
    </xf>
    <xf numFmtId="10" fontId="29" fillId="39" borderId="12" xfId="43" applyNumberFormat="1" applyFont="1" applyFill="1" applyBorder="1" applyAlignment="1">
      <alignment horizontal="right" vertical="top" wrapText="1"/>
    </xf>
    <xf numFmtId="10" fontId="29" fillId="0" borderId="12" xfId="43" applyNumberFormat="1" applyFont="1" applyBorder="1" applyAlignment="1">
      <alignment horizontal="right" vertical="top" wrapText="1"/>
    </xf>
    <xf numFmtId="10" fontId="30" fillId="33" borderId="12" xfId="60" applyNumberFormat="1" applyFont="1" applyFill="1" applyBorder="1" applyAlignment="1">
      <alignment horizontal="right" vertical="top" wrapText="1"/>
    </xf>
    <xf numFmtId="0" fontId="31" fillId="40" borderId="10" xfId="0" applyFont="1" applyFill="1" applyBorder="1" applyAlignment="1">
      <alignment horizontal="center"/>
    </xf>
    <xf numFmtId="0" fontId="32" fillId="0" borderId="16" xfId="0" applyFont="1" applyBorder="1" applyAlignment="1">
      <alignment horizontal="justify" vertical="center"/>
    </xf>
    <xf numFmtId="0" fontId="32" fillId="0" borderId="10" xfId="0" applyFont="1" applyBorder="1" applyAlignment="1">
      <alignment horizontal="justify" vertical="center"/>
    </xf>
    <xf numFmtId="0" fontId="32" fillId="0" borderId="17" xfId="0" applyFont="1" applyBorder="1" applyAlignment="1">
      <alignment horizontal="justify" vertical="center"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8" xfId="0" applyFont="1" applyBorder="1" applyAlignment="1">
      <alignment horizontal="justify" vertical="center"/>
    </xf>
    <xf numFmtId="0" fontId="15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 quotePrefix="1">
      <alignment horizontal="right"/>
    </xf>
    <xf numFmtId="0" fontId="0" fillId="33" borderId="10" xfId="0" applyFont="1" applyFill="1" applyBorder="1" applyAlignment="1">
      <alignment horizontal="right"/>
    </xf>
    <xf numFmtId="0" fontId="0" fillId="0" borderId="10" xfId="0" applyFont="1" applyBorder="1" applyAlignment="1" quotePrefix="1">
      <alignment horizontal="right" vertical="top" wrapText="1"/>
    </xf>
    <xf numFmtId="0" fontId="8" fillId="0" borderId="12" xfId="0" applyFont="1" applyBorder="1" applyAlignment="1" quotePrefix="1">
      <alignment horizontal="justify" vertical="top" wrapText="1"/>
    </xf>
    <xf numFmtId="0" fontId="0" fillId="41" borderId="0" xfId="0" applyFont="1" applyFill="1" applyAlignment="1">
      <alignment horizontal="center"/>
    </xf>
    <xf numFmtId="0" fontId="0" fillId="41" borderId="0" xfId="0" applyFont="1" applyFill="1" applyAlignment="1">
      <alignment/>
    </xf>
    <xf numFmtId="0" fontId="17" fillId="41" borderId="12" xfId="0" applyFont="1" applyFill="1" applyBorder="1" applyAlignment="1">
      <alignment horizontal="center" vertical="center" wrapText="1"/>
    </xf>
    <xf numFmtId="0" fontId="8" fillId="41" borderId="12" xfId="0" applyFont="1" applyFill="1" applyBorder="1" applyAlignment="1">
      <alignment horizontal="center" vertical="top" wrapText="1"/>
    </xf>
    <xf numFmtId="0" fontId="25" fillId="41" borderId="12" xfId="0" applyFont="1" applyFill="1" applyBorder="1" applyAlignment="1">
      <alignment vertical="top" wrapText="1"/>
    </xf>
    <xf numFmtId="9" fontId="25" fillId="41" borderId="12" xfId="0" applyNumberFormat="1" applyFont="1" applyFill="1" applyBorder="1" applyAlignment="1">
      <alignment horizontal="right" vertical="top" wrapText="1"/>
    </xf>
    <xf numFmtId="0" fontId="25" fillId="41" borderId="12" xfId="0" applyFont="1" applyFill="1" applyBorder="1" applyAlignment="1">
      <alignment horizontal="center" vertical="top" wrapText="1"/>
    </xf>
    <xf numFmtId="9" fontId="25" fillId="41" borderId="12" xfId="0" applyNumberFormat="1" applyFont="1" applyFill="1" applyBorder="1" applyAlignment="1" quotePrefix="1">
      <alignment horizontal="right" vertical="top" wrapText="1"/>
    </xf>
    <xf numFmtId="0" fontId="25" fillId="41" borderId="12" xfId="0" applyFont="1" applyFill="1" applyBorder="1" applyAlignment="1">
      <alignment horizontal="right" vertical="top" wrapText="1"/>
    </xf>
    <xf numFmtId="9" fontId="25" fillId="41" borderId="12" xfId="0" applyNumberFormat="1" applyFont="1" applyFill="1" applyBorder="1" applyAlignment="1">
      <alignment vertical="top" wrapText="1"/>
    </xf>
    <xf numFmtId="0" fontId="0" fillId="15" borderId="0" xfId="0" applyFont="1" applyFill="1" applyAlignment="1">
      <alignment horizontal="center"/>
    </xf>
    <xf numFmtId="0" fontId="0" fillId="15" borderId="0" xfId="0" applyFont="1" applyFill="1" applyAlignment="1">
      <alignment/>
    </xf>
    <xf numFmtId="0" fontId="17" fillId="15" borderId="12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top" wrapText="1"/>
    </xf>
    <xf numFmtId="0" fontId="25" fillId="15" borderId="12" xfId="0" applyFont="1" applyFill="1" applyBorder="1" applyAlignment="1">
      <alignment vertical="top" wrapText="1"/>
    </xf>
    <xf numFmtId="9" fontId="25" fillId="15" borderId="12" xfId="0" applyNumberFormat="1" applyFont="1" applyFill="1" applyBorder="1" applyAlignment="1">
      <alignment horizontal="right" vertical="top" wrapText="1"/>
    </xf>
    <xf numFmtId="0" fontId="25" fillId="15" borderId="12" xfId="0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left" vertical="top" wrapText="1" inden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7" fillId="34" borderId="26" xfId="0" applyFont="1" applyFill="1" applyBorder="1" applyAlignment="1">
      <alignment horizontal="left" vertical="center" wrapText="1"/>
    </xf>
    <xf numFmtId="0" fontId="17" fillId="34" borderId="11" xfId="0" applyFont="1" applyFill="1" applyBorder="1" applyAlignment="1">
      <alignment horizontal="left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10" fontId="27" fillId="38" borderId="27" xfId="60" applyNumberFormat="1" applyFont="1" applyFill="1" applyBorder="1" applyAlignment="1">
      <alignment horizontal="right" vertical="top" wrapText="1"/>
    </xf>
    <xf numFmtId="10" fontId="27" fillId="38" borderId="28" xfId="60" applyNumberFormat="1" applyFont="1" applyFill="1" applyBorder="1" applyAlignment="1">
      <alignment horizontal="right" vertical="top" wrapText="1"/>
    </xf>
    <xf numFmtId="0" fontId="24" fillId="33" borderId="27" xfId="0" applyFont="1" applyFill="1" applyBorder="1" applyAlignment="1">
      <alignment horizontal="center" vertical="top" wrapText="1"/>
    </xf>
    <xf numFmtId="0" fontId="24" fillId="33" borderId="28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26" fillId="37" borderId="27" xfId="0" applyFont="1" applyFill="1" applyBorder="1" applyAlignment="1">
      <alignment horizontal="right" vertical="top" wrapText="1"/>
    </xf>
    <xf numFmtId="0" fontId="26" fillId="37" borderId="28" xfId="0" applyFont="1" applyFill="1" applyBorder="1" applyAlignment="1">
      <alignment horizontal="right" vertical="top" wrapText="1"/>
    </xf>
    <xf numFmtId="0" fontId="8" fillId="0" borderId="27" xfId="0" applyFont="1" applyFill="1" applyBorder="1" applyAlignment="1">
      <alignment horizontal="right" vertical="top" wrapText="1"/>
    </xf>
    <xf numFmtId="0" fontId="8" fillId="0" borderId="29" xfId="0" applyFont="1" applyFill="1" applyBorder="1" applyAlignment="1">
      <alignment horizontal="right" vertical="top" wrapText="1"/>
    </xf>
    <xf numFmtId="0" fontId="8" fillId="0" borderId="28" xfId="0" applyFont="1" applyFill="1" applyBorder="1" applyAlignment="1">
      <alignment horizontal="right" vertical="top" wrapText="1"/>
    </xf>
    <xf numFmtId="0" fontId="8" fillId="0" borderId="27" xfId="0" applyFont="1" applyBorder="1" applyAlignment="1">
      <alignment horizontal="right" vertical="top" wrapText="1"/>
    </xf>
    <xf numFmtId="0" fontId="8" fillId="0" borderId="29" xfId="0" applyFont="1" applyBorder="1" applyAlignment="1">
      <alignment horizontal="right" vertical="top" wrapText="1"/>
    </xf>
    <xf numFmtId="0" fontId="8" fillId="0" borderId="28" xfId="0" applyFont="1" applyBorder="1" applyAlignment="1">
      <alignment horizontal="right" vertical="top" wrapText="1"/>
    </xf>
    <xf numFmtId="0" fontId="17" fillId="34" borderId="27" xfId="0" applyFont="1" applyFill="1" applyBorder="1" applyAlignment="1">
      <alignment horizontal="center" vertical="top" wrapText="1"/>
    </xf>
    <xf numFmtId="0" fontId="17" fillId="34" borderId="2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3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zoomScale="90" zoomScaleNormal="90" zoomScalePageLayoutView="0" workbookViewId="0" topLeftCell="A1">
      <selection activeCell="K9" sqref="K9"/>
    </sheetView>
  </sheetViews>
  <sheetFormatPr defaultColWidth="9.140625" defaultRowHeight="12.75"/>
  <cols>
    <col min="1" max="1" width="5.28125" style="7" customWidth="1"/>
    <col min="2" max="2" width="25.7109375" style="7" customWidth="1"/>
    <col min="3" max="5" width="7.140625" style="7" customWidth="1"/>
    <col min="6" max="6" width="8.00390625" style="7" customWidth="1"/>
    <col min="7" max="9" width="7.140625" style="7" customWidth="1"/>
    <col min="10" max="10" width="14.421875" style="7" customWidth="1"/>
    <col min="11" max="15" width="17.57421875" style="7" customWidth="1"/>
    <col min="16" max="19" width="13.7109375" style="7" customWidth="1"/>
    <col min="20" max="20" width="15.28125" style="7" customWidth="1"/>
    <col min="21" max="21" width="16.140625" style="7" customWidth="1"/>
    <col min="22" max="22" width="8.57421875" style="7" customWidth="1"/>
    <col min="23" max="23" width="13.140625" style="7" customWidth="1"/>
    <col min="24" max="16384" width="9.140625" style="7" customWidth="1"/>
  </cols>
  <sheetData>
    <row r="1" spans="1:21" s="15" customFormat="1" ht="21" customHeight="1">
      <c r="A1" s="210" t="s">
        <v>69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14"/>
    </row>
    <row r="2" spans="1:21" s="15" customFormat="1" ht="15.75">
      <c r="A2" s="210" t="s">
        <v>315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4"/>
    </row>
    <row r="3" spans="1:21" s="15" customFormat="1" ht="18" customHeight="1">
      <c r="A3" s="5" t="s">
        <v>316</v>
      </c>
      <c r="B3" s="6"/>
      <c r="C3" s="6"/>
      <c r="D3" s="6"/>
      <c r="E3" s="6"/>
      <c r="F3" s="6"/>
      <c r="G3" s="6"/>
      <c r="H3" s="6"/>
      <c r="I3" s="6"/>
      <c r="J3" s="16"/>
      <c r="K3" s="16"/>
      <c r="U3" s="49" t="s">
        <v>176</v>
      </c>
    </row>
    <row r="4" ht="12.75">
      <c r="A4" s="1"/>
    </row>
    <row r="5" spans="1:23" ht="12.75" customHeight="1">
      <c r="A5" s="203" t="s">
        <v>0</v>
      </c>
      <c r="B5" s="203" t="s">
        <v>1</v>
      </c>
      <c r="C5" s="192" t="s">
        <v>58</v>
      </c>
      <c r="D5" s="193"/>
      <c r="E5" s="193"/>
      <c r="F5" s="194"/>
      <c r="G5" s="192" t="s">
        <v>318</v>
      </c>
      <c r="H5" s="193"/>
      <c r="I5" s="194"/>
      <c r="J5" s="203" t="s">
        <v>2</v>
      </c>
      <c r="K5" s="192" t="s">
        <v>163</v>
      </c>
      <c r="L5" s="193"/>
      <c r="M5" s="193"/>
      <c r="N5" s="193"/>
      <c r="O5" s="194"/>
      <c r="P5" s="203" t="s">
        <v>54</v>
      </c>
      <c r="Q5" s="203"/>
      <c r="R5" s="203"/>
      <c r="S5" s="203"/>
      <c r="T5" s="203" t="s">
        <v>160</v>
      </c>
      <c r="U5" s="206" t="s">
        <v>255</v>
      </c>
      <c r="V5" s="207"/>
      <c r="W5" s="203" t="s">
        <v>173</v>
      </c>
    </row>
    <row r="6" spans="1:23" ht="12.75">
      <c r="A6" s="204"/>
      <c r="B6" s="204"/>
      <c r="C6" s="197" t="s">
        <v>26</v>
      </c>
      <c r="D6" s="199" t="s">
        <v>25</v>
      </c>
      <c r="E6" s="199" t="s">
        <v>27</v>
      </c>
      <c r="F6" s="195" t="s">
        <v>57</v>
      </c>
      <c r="G6" s="197" t="s">
        <v>26</v>
      </c>
      <c r="H6" s="199" t="s">
        <v>25</v>
      </c>
      <c r="I6" s="199" t="s">
        <v>27</v>
      </c>
      <c r="J6" s="204"/>
      <c r="K6" s="201" t="s">
        <v>13</v>
      </c>
      <c r="L6" s="201" t="s">
        <v>3</v>
      </c>
      <c r="M6" s="201" t="s">
        <v>14</v>
      </c>
      <c r="N6" s="201" t="s">
        <v>15</v>
      </c>
      <c r="O6" s="201" t="s">
        <v>61</v>
      </c>
      <c r="P6" s="203" t="s">
        <v>4</v>
      </c>
      <c r="Q6" s="203"/>
      <c r="R6" s="203" t="s">
        <v>5</v>
      </c>
      <c r="S6" s="203"/>
      <c r="T6" s="204"/>
      <c r="U6" s="208"/>
      <c r="V6" s="209"/>
      <c r="W6" s="204"/>
    </row>
    <row r="7" spans="1:23" ht="43.5" customHeight="1">
      <c r="A7" s="204"/>
      <c r="B7" s="205"/>
      <c r="C7" s="198"/>
      <c r="D7" s="200"/>
      <c r="E7" s="200"/>
      <c r="F7" s="196"/>
      <c r="G7" s="198"/>
      <c r="H7" s="200"/>
      <c r="I7" s="200"/>
      <c r="J7" s="205"/>
      <c r="K7" s="202"/>
      <c r="L7" s="202"/>
      <c r="M7" s="202"/>
      <c r="N7" s="202"/>
      <c r="O7" s="202"/>
      <c r="P7" s="8" t="s">
        <v>6</v>
      </c>
      <c r="Q7" s="8" t="s">
        <v>7</v>
      </c>
      <c r="R7" s="8" t="s">
        <v>6</v>
      </c>
      <c r="S7" s="8" t="s">
        <v>8</v>
      </c>
      <c r="T7" s="205"/>
      <c r="U7" s="8" t="s">
        <v>158</v>
      </c>
      <c r="V7" s="8" t="s">
        <v>159</v>
      </c>
      <c r="W7" s="205"/>
    </row>
    <row r="8" spans="1:23" ht="12.75">
      <c r="A8" s="20" t="s">
        <v>9</v>
      </c>
      <c r="B8" s="20" t="s">
        <v>10</v>
      </c>
      <c r="C8" s="20" t="s">
        <v>11</v>
      </c>
      <c r="D8" s="20" t="s">
        <v>12</v>
      </c>
      <c r="E8" s="20" t="s">
        <v>62</v>
      </c>
      <c r="F8" s="20" t="s">
        <v>29</v>
      </c>
      <c r="G8" s="20" t="s">
        <v>30</v>
      </c>
      <c r="H8" s="20" t="s">
        <v>31</v>
      </c>
      <c r="I8" s="20" t="s">
        <v>32</v>
      </c>
      <c r="J8" s="20" t="s">
        <v>33</v>
      </c>
      <c r="K8" s="20" t="s">
        <v>34</v>
      </c>
      <c r="L8" s="20" t="s">
        <v>35</v>
      </c>
      <c r="M8" s="20" t="s">
        <v>36</v>
      </c>
      <c r="N8" s="20" t="s">
        <v>37</v>
      </c>
      <c r="O8" s="20" t="s">
        <v>38</v>
      </c>
      <c r="P8" s="20" t="s">
        <v>63</v>
      </c>
      <c r="Q8" s="20" t="s">
        <v>64</v>
      </c>
      <c r="R8" s="20" t="s">
        <v>65</v>
      </c>
      <c r="S8" s="20" t="s">
        <v>66</v>
      </c>
      <c r="T8" s="20" t="s">
        <v>67</v>
      </c>
      <c r="U8" s="20" t="s">
        <v>155</v>
      </c>
      <c r="V8" s="20" t="s">
        <v>156</v>
      </c>
      <c r="W8" s="20" t="s">
        <v>174</v>
      </c>
    </row>
    <row r="9" spans="1:23" ht="25.5">
      <c r="A9" s="18" t="s">
        <v>16</v>
      </c>
      <c r="B9" s="17" t="s">
        <v>23</v>
      </c>
      <c r="C9" s="17"/>
      <c r="D9" s="17"/>
      <c r="E9" s="17"/>
      <c r="F9" s="17"/>
      <c r="G9" s="17"/>
      <c r="H9" s="17"/>
      <c r="I9" s="17"/>
      <c r="J9" s="11"/>
      <c r="K9" s="11"/>
      <c r="L9" s="4"/>
      <c r="M9" s="4"/>
      <c r="N9" s="4"/>
      <c r="O9" s="4"/>
      <c r="P9" s="4"/>
      <c r="Q9" s="4"/>
      <c r="R9" s="13"/>
      <c r="S9" s="13"/>
      <c r="T9" s="9"/>
      <c r="U9" s="9"/>
      <c r="V9" s="9"/>
      <c r="W9" s="9"/>
    </row>
    <row r="10" spans="1:23" ht="191.25" customHeight="1">
      <c r="A10" s="19">
        <v>1</v>
      </c>
      <c r="B10" s="42" t="s">
        <v>164</v>
      </c>
      <c r="C10" s="43">
        <v>4</v>
      </c>
      <c r="D10" s="43">
        <v>5</v>
      </c>
      <c r="E10" s="43">
        <f>SUM(C10*D10)</f>
        <v>20</v>
      </c>
      <c r="F10" s="43" t="s">
        <v>317</v>
      </c>
      <c r="G10" s="43">
        <v>4</v>
      </c>
      <c r="H10" s="43">
        <v>5</v>
      </c>
      <c r="I10" s="43">
        <f>SUM(G10*H10)</f>
        <v>20</v>
      </c>
      <c r="J10" s="42" t="s">
        <v>166</v>
      </c>
      <c r="K10" s="42" t="s">
        <v>310</v>
      </c>
      <c r="L10" s="42" t="s">
        <v>311</v>
      </c>
      <c r="M10" s="42" t="s">
        <v>312</v>
      </c>
      <c r="N10" s="42" t="s">
        <v>313</v>
      </c>
      <c r="O10" s="42" t="s">
        <v>161</v>
      </c>
      <c r="P10" s="44" t="s">
        <v>307</v>
      </c>
      <c r="Q10" s="42" t="s">
        <v>314</v>
      </c>
      <c r="R10" s="45" t="s">
        <v>170</v>
      </c>
      <c r="S10" s="45" t="s">
        <v>170</v>
      </c>
      <c r="T10" s="10" t="s">
        <v>319</v>
      </c>
      <c r="U10" s="46" t="s">
        <v>171</v>
      </c>
      <c r="V10" s="46" t="s">
        <v>172</v>
      </c>
      <c r="W10" s="47" t="s">
        <v>175</v>
      </c>
    </row>
    <row r="11" spans="1:23" ht="12.75">
      <c r="A11" s="19">
        <v>2</v>
      </c>
      <c r="B11" s="11"/>
      <c r="C11" s="11"/>
      <c r="D11" s="11"/>
      <c r="E11" s="11"/>
      <c r="F11" s="11"/>
      <c r="G11" s="11"/>
      <c r="H11" s="11"/>
      <c r="I11" s="11"/>
      <c r="J11" s="12"/>
      <c r="K11" s="12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.75">
      <c r="A12" s="19">
        <v>3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4"/>
      <c r="M12" s="4"/>
      <c r="N12" s="4"/>
      <c r="O12" s="4"/>
      <c r="P12" s="4"/>
      <c r="Q12" s="4"/>
      <c r="R12" s="13"/>
      <c r="S12" s="13"/>
      <c r="T12" s="9"/>
      <c r="U12" s="9"/>
      <c r="V12" s="9"/>
      <c r="W12" s="9"/>
    </row>
    <row r="13" spans="1:23" ht="12.75">
      <c r="A13" s="68"/>
      <c r="B13" s="70" t="s">
        <v>205</v>
      </c>
      <c r="C13" s="69"/>
      <c r="D13" s="69"/>
      <c r="E13" s="69">
        <f>+E10</f>
        <v>20</v>
      </c>
      <c r="F13" s="69"/>
      <c r="G13" s="69"/>
      <c r="H13" s="69"/>
      <c r="I13" s="69">
        <f>+I10</f>
        <v>20</v>
      </c>
      <c r="V13" s="7" t="s">
        <v>244</v>
      </c>
      <c r="W13" s="69" t="str">
        <f>+W10</f>
        <v>70 %</v>
      </c>
    </row>
    <row r="14" spans="1:23" ht="13.5" customHeight="1">
      <c r="A14" s="18" t="s">
        <v>17</v>
      </c>
      <c r="B14" s="17" t="s">
        <v>18</v>
      </c>
      <c r="C14" s="17"/>
      <c r="D14" s="17"/>
      <c r="E14" s="17"/>
      <c r="F14" s="17"/>
      <c r="G14" s="17"/>
      <c r="H14" s="17"/>
      <c r="I14" s="17"/>
      <c r="J14" s="12"/>
      <c r="K14" s="12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2.75">
      <c r="A15" s="19">
        <v>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4"/>
      <c r="M15" s="4"/>
      <c r="N15" s="4"/>
      <c r="O15" s="4"/>
      <c r="P15" s="4"/>
      <c r="Q15" s="4"/>
      <c r="R15" s="13"/>
      <c r="S15" s="13"/>
      <c r="T15" s="9"/>
      <c r="U15" s="9"/>
      <c r="V15" s="9"/>
      <c r="W15" s="9"/>
    </row>
    <row r="16" spans="1:23" ht="12.75">
      <c r="A16" s="19">
        <v>2</v>
      </c>
      <c r="B16" s="11"/>
      <c r="C16" s="11"/>
      <c r="D16" s="11"/>
      <c r="E16" s="11"/>
      <c r="F16" s="11"/>
      <c r="G16" s="11"/>
      <c r="H16" s="11"/>
      <c r="I16" s="11"/>
      <c r="J16" s="12"/>
      <c r="K16" s="12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2.75">
      <c r="A17" s="19">
        <v>3</v>
      </c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2.75">
      <c r="A18" s="68"/>
      <c r="B18" s="70" t="s">
        <v>205</v>
      </c>
      <c r="C18" s="69"/>
      <c r="D18" s="69"/>
      <c r="E18" s="69">
        <v>0</v>
      </c>
      <c r="F18" s="69"/>
      <c r="G18" s="69"/>
      <c r="H18" s="69"/>
      <c r="I18" s="69">
        <v>0</v>
      </c>
      <c r="V18" s="7" t="s">
        <v>244</v>
      </c>
      <c r="W18" s="69">
        <f>+W15</f>
        <v>0</v>
      </c>
    </row>
    <row r="19" spans="1:23" ht="12.75">
      <c r="A19" s="18" t="s">
        <v>19</v>
      </c>
      <c r="B19" s="17" t="s">
        <v>21</v>
      </c>
      <c r="C19" s="17"/>
      <c r="D19" s="17"/>
      <c r="E19" s="17"/>
      <c r="F19" s="17"/>
      <c r="G19" s="17"/>
      <c r="H19" s="17"/>
      <c r="I19" s="17"/>
      <c r="J19" s="12"/>
      <c r="K19" s="12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2.75">
      <c r="A20" s="19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4"/>
      <c r="M20" s="4"/>
      <c r="N20" s="4"/>
      <c r="O20" s="4"/>
      <c r="P20" s="4"/>
      <c r="Q20" s="4"/>
      <c r="R20" s="13"/>
      <c r="S20" s="13"/>
      <c r="T20" s="9"/>
      <c r="U20" s="9"/>
      <c r="V20" s="9"/>
      <c r="W20" s="9"/>
    </row>
    <row r="21" spans="1:23" ht="12.75">
      <c r="A21" s="19">
        <v>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4"/>
      <c r="M21" s="4"/>
      <c r="N21" s="4"/>
      <c r="O21" s="4"/>
      <c r="P21" s="4"/>
      <c r="Q21" s="4"/>
      <c r="R21" s="13"/>
      <c r="S21" s="13"/>
      <c r="T21" s="9"/>
      <c r="U21" s="9"/>
      <c r="V21" s="9"/>
      <c r="W21" s="9"/>
    </row>
    <row r="22" spans="1:23" ht="13.5" customHeight="1">
      <c r="A22" s="19">
        <v>3</v>
      </c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2.75">
      <c r="A23" s="68"/>
      <c r="B23" s="70" t="s">
        <v>205</v>
      </c>
      <c r="C23" s="69"/>
      <c r="D23" s="69"/>
      <c r="E23" s="69">
        <f>SUM(E5)</f>
        <v>0</v>
      </c>
      <c r="F23" s="69"/>
      <c r="G23" s="69"/>
      <c r="H23" s="69"/>
      <c r="I23" s="69">
        <f>SUM(I5)</f>
        <v>0</v>
      </c>
      <c r="V23" s="7" t="s">
        <v>244</v>
      </c>
      <c r="W23" s="69">
        <f>+W20</f>
        <v>0</v>
      </c>
    </row>
    <row r="24" spans="1:23" ht="17.25" customHeight="1">
      <c r="A24" s="18" t="s">
        <v>20</v>
      </c>
      <c r="B24" s="17" t="s">
        <v>22</v>
      </c>
      <c r="C24" s="17"/>
      <c r="D24" s="17"/>
      <c r="E24" s="17"/>
      <c r="F24" s="17"/>
      <c r="G24" s="17"/>
      <c r="H24" s="17"/>
      <c r="I24" s="17"/>
      <c r="J24" s="11"/>
      <c r="K24" s="11"/>
      <c r="L24" s="4"/>
      <c r="M24" s="4"/>
      <c r="N24" s="4"/>
      <c r="O24" s="4"/>
      <c r="P24" s="4"/>
      <c r="Q24" s="4"/>
      <c r="R24" s="13"/>
      <c r="S24" s="13"/>
      <c r="T24" s="9"/>
      <c r="U24" s="9"/>
      <c r="V24" s="9"/>
      <c r="W24" s="9"/>
    </row>
    <row r="25" spans="1:23" ht="12.75">
      <c r="A25" s="19">
        <v>1</v>
      </c>
      <c r="B25" s="17"/>
      <c r="C25" s="17"/>
      <c r="D25" s="17"/>
      <c r="E25" s="17"/>
      <c r="F25" s="17"/>
      <c r="G25" s="17"/>
      <c r="H25" s="17"/>
      <c r="I25" s="17"/>
      <c r="J25" s="11"/>
      <c r="K25" s="11"/>
      <c r="L25" s="4"/>
      <c r="M25" s="4"/>
      <c r="N25" s="4"/>
      <c r="O25" s="4"/>
      <c r="P25" s="4"/>
      <c r="Q25" s="4"/>
      <c r="R25" s="13"/>
      <c r="S25" s="13"/>
      <c r="T25" s="9"/>
      <c r="U25" s="9"/>
      <c r="V25" s="9"/>
      <c r="W25" s="9"/>
    </row>
    <row r="26" spans="1:23" ht="12.75">
      <c r="A26" s="19">
        <v>2</v>
      </c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2.75">
      <c r="A27" s="19">
        <v>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4"/>
      <c r="M27" s="4"/>
      <c r="N27" s="4"/>
      <c r="O27" s="4"/>
      <c r="P27" s="4"/>
      <c r="Q27" s="4"/>
      <c r="R27" s="13"/>
      <c r="S27" s="13"/>
      <c r="T27" s="9"/>
      <c r="U27" s="9"/>
      <c r="V27" s="9"/>
      <c r="W27" s="9"/>
    </row>
    <row r="28" spans="1:23" ht="12.75">
      <c r="A28" s="68"/>
      <c r="B28" s="70" t="s">
        <v>205</v>
      </c>
      <c r="C28" s="69"/>
      <c r="D28" s="69"/>
      <c r="E28" s="69">
        <f>SUM(E10)</f>
        <v>20</v>
      </c>
      <c r="F28" s="69"/>
      <c r="G28" s="69"/>
      <c r="H28" s="69"/>
      <c r="I28" s="69">
        <f>SUM(I10)</f>
        <v>20</v>
      </c>
      <c r="V28" s="7" t="s">
        <v>244</v>
      </c>
      <c r="W28" s="69">
        <f>+W25</f>
        <v>0</v>
      </c>
    </row>
    <row r="29" spans="1:9" ht="12.75">
      <c r="A29" s="68"/>
      <c r="B29" s="70" t="s">
        <v>207</v>
      </c>
      <c r="C29" s="69"/>
      <c r="D29" s="69"/>
      <c r="E29" s="69">
        <f>SUM(E11)</f>
        <v>0</v>
      </c>
      <c r="F29" s="69"/>
      <c r="G29" s="69"/>
      <c r="H29" s="69"/>
      <c r="I29" s="69">
        <f>SUM(I11)</f>
        <v>0</v>
      </c>
    </row>
    <row r="30" ht="12.75">
      <c r="Q30" s="1"/>
    </row>
    <row r="31" spans="10:17" ht="12.75">
      <c r="J31" s="1" t="s">
        <v>44</v>
      </c>
      <c r="Q31" s="1" t="s">
        <v>40</v>
      </c>
    </row>
    <row r="32" spans="10:17" ht="12.75">
      <c r="J32" s="1" t="s">
        <v>45</v>
      </c>
      <c r="Q32" s="1" t="s">
        <v>41</v>
      </c>
    </row>
    <row r="33" spans="10:17" ht="12.75">
      <c r="J33" s="1"/>
      <c r="Q33" s="1"/>
    </row>
    <row r="34" spans="10:17" ht="12.75">
      <c r="J34" s="1"/>
      <c r="Q34" s="1"/>
    </row>
    <row r="35" spans="10:17" ht="12.75">
      <c r="J35" s="1"/>
      <c r="Q35" s="1"/>
    </row>
    <row r="36" spans="10:17" ht="12.75">
      <c r="J36" s="1"/>
      <c r="Q36" s="1"/>
    </row>
    <row r="37" spans="10:17" ht="12.75">
      <c r="J37" s="3" t="s">
        <v>42</v>
      </c>
      <c r="Q37" s="3" t="s">
        <v>42</v>
      </c>
    </row>
    <row r="38" spans="10:17" ht="12.75">
      <c r="J38" s="1" t="s">
        <v>43</v>
      </c>
      <c r="Q38" s="1" t="s">
        <v>43</v>
      </c>
    </row>
  </sheetData>
  <sheetProtection/>
  <mergeCells count="26">
    <mergeCell ref="A2:T2"/>
    <mergeCell ref="A1:T1"/>
    <mergeCell ref="A5:A7"/>
    <mergeCell ref="B5:B7"/>
    <mergeCell ref="J5:J7"/>
    <mergeCell ref="P5:S5"/>
    <mergeCell ref="C6:C7"/>
    <mergeCell ref="D6:D7"/>
    <mergeCell ref="E6:E7"/>
    <mergeCell ref="I6:I7"/>
    <mergeCell ref="T5:T7"/>
    <mergeCell ref="P6:Q6"/>
    <mergeCell ref="R6:S6"/>
    <mergeCell ref="L6:L7"/>
    <mergeCell ref="M6:M7"/>
    <mergeCell ref="N6:N7"/>
    <mergeCell ref="C5:F5"/>
    <mergeCell ref="F6:F7"/>
    <mergeCell ref="G6:G7"/>
    <mergeCell ref="H6:H7"/>
    <mergeCell ref="K6:K7"/>
    <mergeCell ref="W5:W7"/>
    <mergeCell ref="K5:O5"/>
    <mergeCell ref="O6:O7"/>
    <mergeCell ref="U5:V6"/>
    <mergeCell ref="G5:I5"/>
  </mergeCells>
  <printOptions/>
  <pageMargins left="0.16" right="0.16" top="0.28" bottom="0.31" header="0.31496062992126" footer="0.31496062992126"/>
  <pageSetup horizontalDpi="300" verticalDpi="3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="89" zoomScaleNormal="89" zoomScalePageLayoutView="0" workbookViewId="0" topLeftCell="A19">
      <selection activeCell="C42" sqref="C42"/>
    </sheetView>
  </sheetViews>
  <sheetFormatPr defaultColWidth="9.140625" defaultRowHeight="12.75"/>
  <cols>
    <col min="1" max="1" width="7.00390625" style="7" customWidth="1"/>
    <col min="2" max="2" width="25.7109375" style="7" customWidth="1"/>
    <col min="3" max="3" width="9.140625" style="7" customWidth="1"/>
    <col min="4" max="4" width="9.57421875" style="7" customWidth="1"/>
    <col min="5" max="5" width="9.140625" style="7" customWidth="1"/>
    <col min="6" max="6" width="25.57421875" style="7" customWidth="1"/>
    <col min="7" max="7" width="24.00390625" style="7" customWidth="1"/>
    <col min="8" max="8" width="11.8515625" style="7" customWidth="1"/>
    <col min="9" max="9" width="18.140625" style="7" customWidth="1"/>
    <col min="10" max="12" width="9.8515625" style="7" customWidth="1"/>
    <col min="13" max="13" width="13.421875" style="7" customWidth="1"/>
    <col min="14" max="14" width="20.7109375" style="7" customWidth="1"/>
    <col min="15" max="16384" width="9.140625" style="7" customWidth="1"/>
  </cols>
  <sheetData>
    <row r="1" spans="1:14" s="15" customFormat="1" ht="21" customHeight="1">
      <c r="A1" s="210" t="s">
        <v>60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4" s="15" customFormat="1" ht="15.75">
      <c r="A2" s="210" t="s">
        <v>320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s="15" customFormat="1" ht="18" customHeight="1">
      <c r="A3" s="5" t="s">
        <v>162</v>
      </c>
      <c r="B3" s="6"/>
      <c r="C3" s="6"/>
      <c r="D3" s="6"/>
      <c r="E3" s="6"/>
      <c r="F3" s="6"/>
      <c r="G3" s="6"/>
      <c r="H3" s="6"/>
      <c r="I3" s="16"/>
      <c r="J3" s="16"/>
      <c r="N3" s="49" t="s">
        <v>177</v>
      </c>
    </row>
    <row r="4" ht="12.75">
      <c r="A4" s="1"/>
    </row>
    <row r="5" spans="1:14" ht="30.75" customHeight="1">
      <c r="A5" s="201" t="s">
        <v>206</v>
      </c>
      <c r="B5" s="201" t="s">
        <v>55</v>
      </c>
      <c r="C5" s="192" t="s">
        <v>308</v>
      </c>
      <c r="D5" s="193"/>
      <c r="E5" s="194"/>
      <c r="F5" s="218" t="s">
        <v>56</v>
      </c>
      <c r="G5" s="219"/>
      <c r="H5" s="220"/>
      <c r="I5" s="215" t="s">
        <v>59</v>
      </c>
      <c r="J5" s="192" t="s">
        <v>321</v>
      </c>
      <c r="K5" s="193"/>
      <c r="L5" s="194"/>
      <c r="M5" s="215" t="s">
        <v>180</v>
      </c>
      <c r="N5" s="215" t="s">
        <v>154</v>
      </c>
    </row>
    <row r="6" spans="1:14" ht="21" customHeight="1">
      <c r="A6" s="221"/>
      <c r="B6" s="221"/>
      <c r="C6" s="211" t="s">
        <v>26</v>
      </c>
      <c r="D6" s="213" t="s">
        <v>25</v>
      </c>
      <c r="E6" s="213" t="s">
        <v>27</v>
      </c>
      <c r="F6" s="215" t="s">
        <v>131</v>
      </c>
      <c r="G6" s="218" t="s">
        <v>132</v>
      </c>
      <c r="H6" s="220"/>
      <c r="I6" s="216"/>
      <c r="J6" s="211" t="s">
        <v>26</v>
      </c>
      <c r="K6" s="211" t="s">
        <v>25</v>
      </c>
      <c r="L6" s="213" t="s">
        <v>27</v>
      </c>
      <c r="M6" s="216"/>
      <c r="N6" s="216"/>
    </row>
    <row r="7" spans="1:14" ht="48" customHeight="1">
      <c r="A7" s="202"/>
      <c r="B7" s="202"/>
      <c r="C7" s="212"/>
      <c r="D7" s="214"/>
      <c r="E7" s="214"/>
      <c r="F7" s="217"/>
      <c r="G7" s="38" t="s">
        <v>157</v>
      </c>
      <c r="H7" s="38" t="s">
        <v>80</v>
      </c>
      <c r="I7" s="217"/>
      <c r="J7" s="212"/>
      <c r="K7" s="212"/>
      <c r="L7" s="214"/>
      <c r="M7" s="217"/>
      <c r="N7" s="217"/>
    </row>
    <row r="8" spans="1:14" ht="12.75">
      <c r="A8" s="20" t="s">
        <v>9</v>
      </c>
      <c r="B8" s="20" t="s">
        <v>10</v>
      </c>
      <c r="C8" s="20" t="s">
        <v>11</v>
      </c>
      <c r="D8" s="20" t="s">
        <v>12</v>
      </c>
      <c r="E8" s="20" t="s">
        <v>28</v>
      </c>
      <c r="F8" s="20" t="s">
        <v>12</v>
      </c>
      <c r="G8" s="20" t="s">
        <v>29</v>
      </c>
      <c r="H8" s="20" t="s">
        <v>30</v>
      </c>
      <c r="I8" s="20" t="s">
        <v>31</v>
      </c>
      <c r="J8" s="20" t="s">
        <v>32</v>
      </c>
      <c r="K8" s="20" t="s">
        <v>33</v>
      </c>
      <c r="L8" s="20" t="s">
        <v>34</v>
      </c>
      <c r="M8" s="20" t="s">
        <v>35</v>
      </c>
      <c r="N8" s="20" t="s">
        <v>36</v>
      </c>
    </row>
    <row r="9" spans="1:14" ht="25.5">
      <c r="A9" s="18" t="s">
        <v>16</v>
      </c>
      <c r="B9" s="17" t="s">
        <v>23</v>
      </c>
      <c r="C9" s="17"/>
      <c r="D9" s="17"/>
      <c r="E9" s="17"/>
      <c r="F9" s="17"/>
      <c r="G9" s="17"/>
      <c r="H9" s="17"/>
      <c r="I9" s="11"/>
      <c r="J9" s="17"/>
      <c r="K9" s="17"/>
      <c r="L9" s="17"/>
      <c r="M9" s="17"/>
      <c r="N9" s="4"/>
    </row>
    <row r="10" spans="1:14" ht="89.25">
      <c r="A10" s="19">
        <v>1</v>
      </c>
      <c r="B10" s="42" t="s">
        <v>164</v>
      </c>
      <c r="C10" s="43">
        <v>4</v>
      </c>
      <c r="D10" s="43">
        <v>5</v>
      </c>
      <c r="E10" s="43">
        <f>SUM(C10*D10)</f>
        <v>20</v>
      </c>
      <c r="F10" s="42" t="s">
        <v>264</v>
      </c>
      <c r="G10" s="11" t="s">
        <v>178</v>
      </c>
      <c r="H10" s="11" t="s">
        <v>179</v>
      </c>
      <c r="I10" s="12" t="s">
        <v>170</v>
      </c>
      <c r="J10" s="10">
        <v>3</v>
      </c>
      <c r="K10" s="10">
        <v>5</v>
      </c>
      <c r="L10" s="10">
        <v>15</v>
      </c>
      <c r="M10" s="11" t="s">
        <v>181</v>
      </c>
      <c r="N10" s="11" t="s">
        <v>182</v>
      </c>
    </row>
    <row r="11" spans="1:14" ht="12.75">
      <c r="A11" s="19">
        <v>2</v>
      </c>
      <c r="B11" s="11"/>
      <c r="C11" s="11"/>
      <c r="D11" s="11"/>
      <c r="E11" s="11"/>
      <c r="F11" s="11"/>
      <c r="G11" s="11"/>
      <c r="H11" s="11"/>
      <c r="I11" s="12"/>
      <c r="J11" s="11"/>
      <c r="K11" s="11"/>
      <c r="L11" s="11"/>
      <c r="M11" s="11"/>
      <c r="N11" s="9"/>
    </row>
    <row r="12" spans="1:12" ht="12.75">
      <c r="A12" s="68"/>
      <c r="B12" s="70" t="s">
        <v>205</v>
      </c>
      <c r="C12" s="69"/>
      <c r="D12" s="69"/>
      <c r="E12" s="69">
        <f>+E10</f>
        <v>20</v>
      </c>
      <c r="F12" s="69"/>
      <c r="G12" s="69"/>
      <c r="H12" s="69"/>
      <c r="I12" s="69"/>
      <c r="J12" s="69"/>
      <c r="K12" s="69"/>
      <c r="L12" s="69">
        <f>+L10</f>
        <v>15</v>
      </c>
    </row>
    <row r="13" spans="1:14" ht="13.5" customHeight="1">
      <c r="A13" s="18" t="s">
        <v>17</v>
      </c>
      <c r="B13" s="17" t="s">
        <v>18</v>
      </c>
      <c r="C13" s="17"/>
      <c r="D13" s="17"/>
      <c r="E13" s="17"/>
      <c r="F13" s="17"/>
      <c r="G13" s="17"/>
      <c r="H13" s="17"/>
      <c r="I13" s="12"/>
      <c r="J13" s="17"/>
      <c r="K13" s="17"/>
      <c r="L13" s="17"/>
      <c r="M13" s="17"/>
      <c r="N13" s="9"/>
    </row>
    <row r="14" spans="1:14" ht="12.75">
      <c r="A14" s="19">
        <v>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4"/>
    </row>
    <row r="15" spans="1:14" ht="12.75">
      <c r="A15" s="19">
        <v>2</v>
      </c>
      <c r="B15" s="11"/>
      <c r="C15" s="11"/>
      <c r="D15" s="11"/>
      <c r="E15" s="11"/>
      <c r="F15" s="11"/>
      <c r="G15" s="11"/>
      <c r="H15" s="11"/>
      <c r="I15" s="12"/>
      <c r="J15" s="11"/>
      <c r="K15" s="11"/>
      <c r="L15" s="11"/>
      <c r="M15" s="11"/>
      <c r="N15" s="9"/>
    </row>
    <row r="16" spans="1:14" ht="12.75">
      <c r="A16" s="19">
        <v>3</v>
      </c>
      <c r="B16" s="11"/>
      <c r="C16" s="11"/>
      <c r="D16" s="11"/>
      <c r="E16" s="11"/>
      <c r="F16" s="11"/>
      <c r="G16" s="11"/>
      <c r="H16" s="11"/>
      <c r="I16" s="12"/>
      <c r="J16" s="11"/>
      <c r="K16" s="11"/>
      <c r="L16" s="11"/>
      <c r="M16" s="11"/>
      <c r="N16" s="9"/>
    </row>
    <row r="17" spans="1:12" ht="12.75">
      <c r="A17" s="68"/>
      <c r="B17" s="70" t="s">
        <v>205</v>
      </c>
      <c r="C17" s="69"/>
      <c r="D17" s="69"/>
      <c r="E17" s="69">
        <v>0</v>
      </c>
      <c r="F17" s="69"/>
      <c r="G17" s="69"/>
      <c r="H17" s="69"/>
      <c r="I17" s="69"/>
      <c r="J17" s="69"/>
      <c r="K17" s="69"/>
      <c r="L17" s="69">
        <v>0</v>
      </c>
    </row>
    <row r="18" spans="1:14" ht="12.75">
      <c r="A18" s="18" t="s">
        <v>19</v>
      </c>
      <c r="B18" s="17" t="s">
        <v>21</v>
      </c>
      <c r="C18" s="17"/>
      <c r="D18" s="17"/>
      <c r="E18" s="17"/>
      <c r="F18" s="17"/>
      <c r="G18" s="17"/>
      <c r="H18" s="17"/>
      <c r="I18" s="12"/>
      <c r="J18" s="17"/>
      <c r="K18" s="17"/>
      <c r="L18" s="17"/>
      <c r="M18" s="17"/>
      <c r="N18" s="9"/>
    </row>
    <row r="19" spans="1:14" ht="12.75">
      <c r="A19" s="19">
        <v>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4"/>
    </row>
    <row r="20" spans="1:14" ht="12.75">
      <c r="A20" s="19">
        <v>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4"/>
    </row>
    <row r="21" spans="1:14" ht="12.75">
      <c r="A21" s="19">
        <v>3</v>
      </c>
      <c r="B21" s="11"/>
      <c r="C21" s="11"/>
      <c r="D21" s="11"/>
      <c r="E21" s="11"/>
      <c r="F21" s="11"/>
      <c r="G21" s="11"/>
      <c r="H21" s="11"/>
      <c r="I21" s="12"/>
      <c r="J21" s="11"/>
      <c r="K21" s="11"/>
      <c r="L21" s="11"/>
      <c r="M21" s="11"/>
      <c r="N21" s="9"/>
    </row>
    <row r="22" spans="1:12" ht="12.75">
      <c r="A22" s="68"/>
      <c r="B22" s="70" t="s">
        <v>205</v>
      </c>
      <c r="C22" s="69"/>
      <c r="D22" s="69"/>
      <c r="E22" s="69">
        <f>SUM(E5)</f>
        <v>0</v>
      </c>
      <c r="F22" s="69"/>
      <c r="G22" s="69"/>
      <c r="H22" s="69"/>
      <c r="I22" s="69"/>
      <c r="J22" s="69"/>
      <c r="K22" s="69"/>
      <c r="L22" s="69">
        <f>SUM(L5)</f>
        <v>0</v>
      </c>
    </row>
    <row r="23" spans="1:14" ht="17.25" customHeight="1">
      <c r="A23" s="18" t="s">
        <v>20</v>
      </c>
      <c r="B23" s="17" t="s">
        <v>22</v>
      </c>
      <c r="C23" s="17"/>
      <c r="D23" s="17"/>
      <c r="E23" s="17"/>
      <c r="F23" s="17"/>
      <c r="G23" s="17"/>
      <c r="H23" s="17"/>
      <c r="I23" s="11"/>
      <c r="J23" s="17"/>
      <c r="K23" s="17"/>
      <c r="L23" s="17"/>
      <c r="M23" s="17"/>
      <c r="N23" s="4"/>
    </row>
    <row r="24" spans="1:14" ht="12.75">
      <c r="A24" s="19">
        <v>1</v>
      </c>
      <c r="B24" s="17"/>
      <c r="C24" s="17"/>
      <c r="D24" s="17"/>
      <c r="E24" s="17"/>
      <c r="F24" s="17"/>
      <c r="G24" s="17"/>
      <c r="H24" s="17"/>
      <c r="I24" s="11"/>
      <c r="J24" s="17"/>
      <c r="K24" s="17"/>
      <c r="L24" s="17"/>
      <c r="M24" s="17"/>
      <c r="N24" s="4"/>
    </row>
    <row r="25" spans="1:14" ht="12.75">
      <c r="A25" s="19">
        <v>2</v>
      </c>
      <c r="B25" s="11"/>
      <c r="C25" s="11"/>
      <c r="D25" s="11"/>
      <c r="E25" s="11"/>
      <c r="F25" s="11"/>
      <c r="G25" s="11"/>
      <c r="H25" s="11"/>
      <c r="I25" s="12"/>
      <c r="J25" s="11"/>
      <c r="K25" s="11"/>
      <c r="L25" s="11"/>
      <c r="M25" s="11"/>
      <c r="N25" s="9"/>
    </row>
    <row r="26" spans="1:14" ht="12.75">
      <c r="A26" s="19">
        <v>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"/>
    </row>
    <row r="27" spans="1:12" ht="12.75">
      <c r="A27" s="68"/>
      <c r="B27" s="70" t="s">
        <v>205</v>
      </c>
      <c r="C27" s="69"/>
      <c r="D27" s="69"/>
      <c r="E27" s="69">
        <f>SUM(E23:E26)</f>
        <v>0</v>
      </c>
      <c r="F27" s="69"/>
      <c r="G27" s="69"/>
      <c r="H27" s="69"/>
      <c r="I27" s="69"/>
      <c r="J27" s="69"/>
      <c r="K27" s="69"/>
      <c r="L27" s="69">
        <f>SUM(L23:L26)</f>
        <v>0</v>
      </c>
    </row>
    <row r="28" spans="1:12" ht="12.75">
      <c r="A28" s="68"/>
      <c r="B28" s="70" t="s">
        <v>207</v>
      </c>
      <c r="C28" s="69"/>
      <c r="D28" s="69"/>
      <c r="E28" s="69">
        <f>SUM(E27,E22,E17,E12)</f>
        <v>20</v>
      </c>
      <c r="F28" s="69"/>
      <c r="G28" s="69"/>
      <c r="H28" s="69"/>
      <c r="I28" s="69"/>
      <c r="J28" s="69"/>
      <c r="K28" s="69"/>
      <c r="L28" s="69">
        <f>SUM(L27,L22,L17,L12)</f>
        <v>15</v>
      </c>
    </row>
    <row r="29" spans="1:14" ht="12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2:15" ht="12.75">
      <c r="L30" s="1" t="s">
        <v>322</v>
      </c>
      <c r="M30" s="1"/>
      <c r="O30" s="1"/>
    </row>
    <row r="31" spans="12:15" ht="12.75">
      <c r="L31" s="1"/>
      <c r="M31" s="1"/>
      <c r="O31" s="1"/>
    </row>
    <row r="32" spans="3:15" ht="12.75">
      <c r="C32" s="1" t="s">
        <v>44</v>
      </c>
      <c r="L32" s="1" t="s">
        <v>40</v>
      </c>
      <c r="M32" s="1"/>
      <c r="O32" s="1"/>
    </row>
    <row r="33" spans="3:15" ht="12.75">
      <c r="C33" s="1" t="s">
        <v>45</v>
      </c>
      <c r="L33" s="1" t="s">
        <v>41</v>
      </c>
      <c r="M33" s="1"/>
      <c r="O33" s="1"/>
    </row>
    <row r="34" spans="3:15" ht="12.75">
      <c r="C34" s="1"/>
      <c r="L34" s="1"/>
      <c r="M34" s="1"/>
      <c r="O34" s="1"/>
    </row>
    <row r="35" spans="3:15" ht="12.75">
      <c r="C35" s="1"/>
      <c r="L35" s="1"/>
      <c r="M35" s="1"/>
      <c r="O35" s="1"/>
    </row>
    <row r="36" spans="3:15" ht="12.75">
      <c r="C36" s="1"/>
      <c r="L36" s="1"/>
      <c r="M36" s="1"/>
      <c r="O36" s="1"/>
    </row>
    <row r="37" spans="3:15" ht="12.75">
      <c r="C37" s="1"/>
      <c r="L37" s="1"/>
      <c r="M37" s="1"/>
      <c r="O37" s="1"/>
    </row>
    <row r="38" spans="3:15" ht="12.75">
      <c r="C38" s="3" t="s">
        <v>42</v>
      </c>
      <c r="L38" s="3" t="s">
        <v>42</v>
      </c>
      <c r="M38" s="3"/>
      <c r="O38" s="3"/>
    </row>
    <row r="39" spans="3:15" ht="12.75">
      <c r="C39" s="1" t="s">
        <v>43</v>
      </c>
      <c r="L39" s="1" t="s">
        <v>43</v>
      </c>
      <c r="M39" s="1"/>
      <c r="O39" s="1"/>
    </row>
  </sheetData>
  <sheetProtection/>
  <mergeCells count="18">
    <mergeCell ref="G6:H6"/>
    <mergeCell ref="D6:D7"/>
    <mergeCell ref="C6:C7"/>
    <mergeCell ref="J5:L5"/>
    <mergeCell ref="I5:I7"/>
    <mergeCell ref="C5:E5"/>
    <mergeCell ref="E6:E7"/>
    <mergeCell ref="J6:J7"/>
    <mergeCell ref="A1:N1"/>
    <mergeCell ref="A2:N2"/>
    <mergeCell ref="K6:K7"/>
    <mergeCell ref="L6:L7"/>
    <mergeCell ref="N5:N7"/>
    <mergeCell ref="M5:M7"/>
    <mergeCell ref="F5:H5"/>
    <mergeCell ref="F6:F7"/>
    <mergeCell ref="B5:B7"/>
    <mergeCell ref="A5:A7"/>
  </mergeCells>
  <printOptions/>
  <pageMargins left="0.43" right="0.7" top="0.5" bottom="0.65" header="0.3" footer="0.3"/>
  <pageSetup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8"/>
  <sheetViews>
    <sheetView zoomScale="71" zoomScaleNormal="71" zoomScalePageLayoutView="0" workbookViewId="0" topLeftCell="A73">
      <selection activeCell="H83" sqref="H83"/>
    </sheetView>
  </sheetViews>
  <sheetFormatPr defaultColWidth="9.140625" defaultRowHeight="12.75"/>
  <cols>
    <col min="1" max="1" width="4.57421875" style="7" customWidth="1"/>
    <col min="2" max="2" width="30.421875" style="7" customWidth="1"/>
    <col min="3" max="3" width="23.57421875" style="7" customWidth="1"/>
    <col min="4" max="4" width="19.421875" style="7" customWidth="1"/>
    <col min="5" max="5" width="10.140625" style="175" customWidth="1"/>
    <col min="6" max="6" width="13.7109375" style="185" customWidth="1"/>
    <col min="7" max="7" width="12.8515625" style="7" customWidth="1"/>
    <col min="8" max="8" width="9.57421875" style="7" customWidth="1"/>
    <col min="9" max="9" width="11.140625" style="7" customWidth="1"/>
    <col min="10" max="10" width="26.7109375" style="7" customWidth="1"/>
    <col min="11" max="16384" width="9.140625" style="7" customWidth="1"/>
  </cols>
  <sheetData>
    <row r="1" spans="1:9" ht="12.75">
      <c r="A1" s="222" t="s">
        <v>70</v>
      </c>
      <c r="B1" s="222"/>
      <c r="C1" s="222"/>
      <c r="D1" s="222"/>
      <c r="E1" s="222"/>
      <c r="F1" s="222"/>
      <c r="G1" s="222"/>
      <c r="H1" s="222"/>
      <c r="I1" s="2" t="s">
        <v>183</v>
      </c>
    </row>
    <row r="2" spans="1:8" ht="12.75">
      <c r="A2" s="222" t="s">
        <v>71</v>
      </c>
      <c r="B2" s="222"/>
      <c r="C2" s="222"/>
      <c r="D2" s="222"/>
      <c r="E2" s="222"/>
      <c r="F2" s="222"/>
      <c r="G2" s="222"/>
      <c r="H2" s="222"/>
    </row>
    <row r="3" spans="1:8" ht="12.75">
      <c r="A3" s="48" t="s">
        <v>240</v>
      </c>
      <c r="B3" s="1"/>
      <c r="C3" s="1"/>
      <c r="D3" s="1"/>
      <c r="E3" s="174"/>
      <c r="F3" s="184"/>
      <c r="G3" s="1"/>
      <c r="H3" s="1"/>
    </row>
    <row r="4" spans="1:8" ht="13.5" thickBot="1">
      <c r="A4" s="48" t="s">
        <v>323</v>
      </c>
      <c r="H4" s="7" t="s">
        <v>324</v>
      </c>
    </row>
    <row r="5" spans="1:10" ht="23.25" customHeight="1" thickBot="1">
      <c r="A5" s="223" t="s">
        <v>184</v>
      </c>
      <c r="B5" s="225" t="s">
        <v>73</v>
      </c>
      <c r="C5" s="225" t="s">
        <v>74</v>
      </c>
      <c r="D5" s="223" t="s">
        <v>75</v>
      </c>
      <c r="E5" s="227" t="s">
        <v>76</v>
      </c>
      <c r="F5" s="228"/>
      <c r="G5" s="225" t="s">
        <v>77</v>
      </c>
      <c r="H5" s="225" t="s">
        <v>78</v>
      </c>
      <c r="I5" s="71" t="s">
        <v>79</v>
      </c>
      <c r="J5" s="225" t="s">
        <v>185</v>
      </c>
    </row>
    <row r="6" spans="1:10" ht="13.5" thickBot="1">
      <c r="A6" s="224"/>
      <c r="B6" s="226"/>
      <c r="C6" s="226"/>
      <c r="D6" s="224"/>
      <c r="E6" s="176" t="s">
        <v>149</v>
      </c>
      <c r="F6" s="186" t="s">
        <v>80</v>
      </c>
      <c r="G6" s="226"/>
      <c r="H6" s="226"/>
      <c r="I6" s="72" t="s">
        <v>81</v>
      </c>
      <c r="J6" s="226"/>
    </row>
    <row r="7" spans="1:10" ht="13.5" thickBot="1">
      <c r="A7" s="22">
        <v>1</v>
      </c>
      <c r="B7" s="23">
        <v>2</v>
      </c>
      <c r="C7" s="23">
        <v>3</v>
      </c>
      <c r="D7" s="23">
        <v>4</v>
      </c>
      <c r="E7" s="177">
        <v>5</v>
      </c>
      <c r="F7" s="187">
        <v>6</v>
      </c>
      <c r="G7" s="24" t="s">
        <v>82</v>
      </c>
      <c r="H7" s="23">
        <v>8</v>
      </c>
      <c r="I7" s="25" t="s">
        <v>83</v>
      </c>
      <c r="J7" s="23">
        <v>10</v>
      </c>
    </row>
    <row r="8" spans="1:10" ht="24.75" customHeight="1" thickBot="1">
      <c r="A8" s="64" t="s">
        <v>16</v>
      </c>
      <c r="B8" s="65" t="s">
        <v>84</v>
      </c>
      <c r="C8" s="101"/>
      <c r="D8" s="101"/>
      <c r="E8" s="178"/>
      <c r="F8" s="188"/>
      <c r="G8" s="101"/>
      <c r="H8" s="101"/>
      <c r="I8" s="101"/>
      <c r="J8" s="65" t="s">
        <v>249</v>
      </c>
    </row>
    <row r="9" spans="1:10" ht="23.25" thickBot="1">
      <c r="A9" s="138">
        <v>1</v>
      </c>
      <c r="B9" s="77" t="s">
        <v>85</v>
      </c>
      <c r="C9" s="77" t="s">
        <v>86</v>
      </c>
      <c r="D9" s="63" t="s">
        <v>87</v>
      </c>
      <c r="E9" s="179">
        <v>1</v>
      </c>
      <c r="F9" s="189">
        <v>0.1</v>
      </c>
      <c r="G9" s="102">
        <f aca="true" t="shared" si="0" ref="G9:G14">SUM(F9/E9)</f>
        <v>0.1</v>
      </c>
      <c r="H9" s="52">
        <v>2</v>
      </c>
      <c r="I9" s="103">
        <f aca="true" t="shared" si="1" ref="I9:I14">SUM(G9*H9)</f>
        <v>0.2</v>
      </c>
      <c r="J9" s="104"/>
    </row>
    <row r="10" spans="1:10" ht="23.25" thickBot="1">
      <c r="A10" s="138">
        <v>2</v>
      </c>
      <c r="B10" s="77" t="s">
        <v>88</v>
      </c>
      <c r="C10" s="77" t="s">
        <v>89</v>
      </c>
      <c r="D10" s="63" t="s">
        <v>90</v>
      </c>
      <c r="E10" s="179">
        <v>1</v>
      </c>
      <c r="F10" s="189">
        <v>1</v>
      </c>
      <c r="G10" s="102">
        <f t="shared" si="0"/>
        <v>1</v>
      </c>
      <c r="H10" s="52">
        <v>2</v>
      </c>
      <c r="I10" s="103">
        <f t="shared" si="1"/>
        <v>2</v>
      </c>
      <c r="J10" s="103"/>
    </row>
    <row r="11" spans="1:10" ht="23.25" thickBot="1">
      <c r="A11" s="138">
        <v>3</v>
      </c>
      <c r="B11" s="77" t="s">
        <v>148</v>
      </c>
      <c r="C11" s="77" t="s">
        <v>144</v>
      </c>
      <c r="D11" s="63" t="s">
        <v>91</v>
      </c>
      <c r="E11" s="179">
        <v>1</v>
      </c>
      <c r="F11" s="189">
        <v>1</v>
      </c>
      <c r="G11" s="102">
        <f t="shared" si="0"/>
        <v>1</v>
      </c>
      <c r="H11" s="52">
        <v>2</v>
      </c>
      <c r="I11" s="103">
        <f t="shared" si="1"/>
        <v>2</v>
      </c>
      <c r="J11" s="103"/>
    </row>
    <row r="12" spans="1:10" ht="34.5" thickBot="1">
      <c r="A12" s="138">
        <v>4</v>
      </c>
      <c r="B12" s="77" t="s">
        <v>142</v>
      </c>
      <c r="C12" s="77" t="s">
        <v>145</v>
      </c>
      <c r="D12" s="63" t="s">
        <v>92</v>
      </c>
      <c r="E12" s="179">
        <v>1</v>
      </c>
      <c r="F12" s="189">
        <v>0.2</v>
      </c>
      <c r="G12" s="102">
        <f t="shared" si="0"/>
        <v>0.2</v>
      </c>
      <c r="H12" s="52">
        <v>2</v>
      </c>
      <c r="I12" s="103">
        <f t="shared" si="1"/>
        <v>0.4</v>
      </c>
      <c r="J12" s="103"/>
    </row>
    <row r="13" spans="1:10" ht="34.5" thickBot="1">
      <c r="A13" s="26">
        <v>5</v>
      </c>
      <c r="B13" s="39" t="s">
        <v>143</v>
      </c>
      <c r="C13" s="39" t="s">
        <v>146</v>
      </c>
      <c r="D13" s="28" t="s">
        <v>93</v>
      </c>
      <c r="E13" s="179">
        <v>1</v>
      </c>
      <c r="F13" s="189">
        <v>1</v>
      </c>
      <c r="G13" s="102">
        <f t="shared" si="0"/>
        <v>1</v>
      </c>
      <c r="H13" s="52">
        <v>2</v>
      </c>
      <c r="I13" s="103">
        <f t="shared" si="1"/>
        <v>2</v>
      </c>
      <c r="J13" s="103"/>
    </row>
    <row r="14" spans="1:10" ht="34.5" thickBot="1">
      <c r="A14" s="26">
        <v>6</v>
      </c>
      <c r="B14" s="39" t="s">
        <v>223</v>
      </c>
      <c r="C14" s="39" t="s">
        <v>147</v>
      </c>
      <c r="D14" s="28" t="s">
        <v>93</v>
      </c>
      <c r="E14" s="179">
        <v>1</v>
      </c>
      <c r="F14" s="189">
        <v>0</v>
      </c>
      <c r="G14" s="102">
        <f t="shared" si="0"/>
        <v>0</v>
      </c>
      <c r="H14" s="52">
        <v>10</v>
      </c>
      <c r="I14" s="103">
        <f t="shared" si="1"/>
        <v>0</v>
      </c>
      <c r="J14" s="103"/>
    </row>
    <row r="15" spans="1:10" ht="18.75" customHeight="1" thickBot="1">
      <c r="A15" s="105"/>
      <c r="B15" s="106" t="s">
        <v>215</v>
      </c>
      <c r="C15" s="73"/>
      <c r="D15" s="73"/>
      <c r="E15" s="180"/>
      <c r="F15" s="188"/>
      <c r="G15" s="108"/>
      <c r="H15" s="107">
        <f>SUM(H9:H14)</f>
        <v>20</v>
      </c>
      <c r="I15" s="109">
        <f>SUM(I9:I14)</f>
        <v>6.6000000000000005</v>
      </c>
      <c r="J15" s="107"/>
    </row>
    <row r="16" spans="1:10" s="115" customFormat="1" ht="18.75" customHeight="1" thickBot="1">
      <c r="A16" s="110"/>
      <c r="B16" s="111"/>
      <c r="C16" s="63"/>
      <c r="D16" s="63"/>
      <c r="E16" s="180"/>
      <c r="F16" s="188"/>
      <c r="G16" s="113"/>
      <c r="H16" s="112"/>
      <c r="I16" s="114"/>
      <c r="J16" s="112"/>
    </row>
    <row r="17" spans="1:10" ht="24" customHeight="1" thickBot="1">
      <c r="A17" s="64" t="s">
        <v>17</v>
      </c>
      <c r="B17" s="65" t="s">
        <v>256</v>
      </c>
      <c r="C17" s="101"/>
      <c r="D17" s="101"/>
      <c r="E17" s="178"/>
      <c r="F17" s="188"/>
      <c r="G17" s="101"/>
      <c r="H17" s="116"/>
      <c r="I17" s="117"/>
      <c r="J17" s="65" t="s">
        <v>192</v>
      </c>
    </row>
    <row r="18" spans="1:10" ht="15.75" thickBot="1">
      <c r="A18" s="66" t="s">
        <v>133</v>
      </c>
      <c r="B18" s="67" t="s">
        <v>208</v>
      </c>
      <c r="C18" s="118"/>
      <c r="D18" s="118"/>
      <c r="E18" s="178"/>
      <c r="F18" s="188"/>
      <c r="G18" s="118"/>
      <c r="H18" s="119"/>
      <c r="I18" s="120"/>
      <c r="J18" s="121"/>
    </row>
    <row r="19" spans="1:10" ht="34.5" thickBot="1">
      <c r="A19" s="53">
        <v>1</v>
      </c>
      <c r="B19" s="54" t="s">
        <v>250</v>
      </c>
      <c r="C19" s="54" t="s">
        <v>150</v>
      </c>
      <c r="D19" s="57" t="s">
        <v>151</v>
      </c>
      <c r="E19" s="181" t="s">
        <v>191</v>
      </c>
      <c r="F19" s="190">
        <v>1</v>
      </c>
      <c r="G19" s="122">
        <f>SUM(F19/E19)</f>
        <v>1</v>
      </c>
      <c r="H19" s="56">
        <v>5</v>
      </c>
      <c r="I19" s="123">
        <f>SUM(G19*H19)</f>
        <v>5</v>
      </c>
      <c r="J19" s="87"/>
    </row>
    <row r="20" spans="1:10" ht="34.5" thickBot="1">
      <c r="A20" s="53">
        <v>2</v>
      </c>
      <c r="B20" s="54" t="s">
        <v>95</v>
      </c>
      <c r="C20" s="54" t="s">
        <v>96</v>
      </c>
      <c r="D20" s="87"/>
      <c r="E20" s="179">
        <v>1</v>
      </c>
      <c r="F20" s="190"/>
      <c r="G20" s="122">
        <f>SUM(G21:G22)/2</f>
        <v>1</v>
      </c>
      <c r="H20" s="56">
        <v>10</v>
      </c>
      <c r="I20" s="123">
        <f>SUM(G20*H20)</f>
        <v>10</v>
      </c>
      <c r="J20" s="87"/>
    </row>
    <row r="21" spans="1:10" ht="57" thickBot="1">
      <c r="A21" s="26"/>
      <c r="B21" s="39"/>
      <c r="C21" s="173" t="s">
        <v>186</v>
      </c>
      <c r="D21" s="28" t="s">
        <v>152</v>
      </c>
      <c r="E21" s="182">
        <v>1</v>
      </c>
      <c r="F21" s="190">
        <v>1</v>
      </c>
      <c r="G21" s="102">
        <f>SUM(F21/E21)</f>
        <v>1</v>
      </c>
      <c r="H21" s="52"/>
      <c r="I21" s="125"/>
      <c r="J21" s="103"/>
    </row>
    <row r="22" spans="1:10" ht="34.5" thickBot="1">
      <c r="A22" s="26"/>
      <c r="B22" s="39"/>
      <c r="C22" s="50" t="s">
        <v>190</v>
      </c>
      <c r="D22" s="28" t="s">
        <v>93</v>
      </c>
      <c r="E22" s="179">
        <v>1</v>
      </c>
      <c r="F22" s="189">
        <v>1</v>
      </c>
      <c r="G22" s="102">
        <f>SUM(F22/E22)</f>
        <v>1</v>
      </c>
      <c r="H22" s="29"/>
      <c r="I22" s="125"/>
      <c r="J22" s="103"/>
    </row>
    <row r="23" spans="1:10" ht="23.25" thickBot="1">
      <c r="A23" s="126"/>
      <c r="B23" s="103"/>
      <c r="C23" s="39" t="s">
        <v>187</v>
      </c>
      <c r="D23" s="28" t="s">
        <v>152</v>
      </c>
      <c r="E23" s="182"/>
      <c r="F23" s="190"/>
      <c r="G23" s="124"/>
      <c r="H23" s="103"/>
      <c r="I23" s="125"/>
      <c r="J23" s="103"/>
    </row>
    <row r="24" spans="1:10" ht="23.25" thickBot="1">
      <c r="A24" s="126"/>
      <c r="B24" s="103"/>
      <c r="C24" s="39" t="s">
        <v>188</v>
      </c>
      <c r="D24" s="28" t="s">
        <v>93</v>
      </c>
      <c r="E24" s="182"/>
      <c r="F24" s="190"/>
      <c r="G24" s="124"/>
      <c r="H24" s="103"/>
      <c r="I24" s="125"/>
      <c r="J24" s="103"/>
    </row>
    <row r="25" spans="1:10" ht="15.75" thickBot="1">
      <c r="A25" s="126"/>
      <c r="B25" s="103"/>
      <c r="C25" s="27" t="s">
        <v>189</v>
      </c>
      <c r="D25" s="28"/>
      <c r="E25" s="178"/>
      <c r="F25" s="188"/>
      <c r="G25" s="103"/>
      <c r="H25" s="103"/>
      <c r="I25" s="125"/>
      <c r="J25" s="103"/>
    </row>
    <row r="26" spans="1:10" ht="34.5" thickBot="1">
      <c r="A26" s="53">
        <v>3</v>
      </c>
      <c r="B26" s="54" t="s">
        <v>97</v>
      </c>
      <c r="C26" s="54" t="s">
        <v>251</v>
      </c>
      <c r="D26" s="87"/>
      <c r="E26" s="183">
        <v>1</v>
      </c>
      <c r="F26" s="188"/>
      <c r="G26" s="127">
        <f>SUM(G28:G29)/2</f>
        <v>0.5</v>
      </c>
      <c r="H26" s="56">
        <v>10</v>
      </c>
      <c r="I26" s="123">
        <f>SUM(G26*H26)</f>
        <v>5</v>
      </c>
      <c r="J26" s="87"/>
    </row>
    <row r="27" spans="1:10" ht="15.75" thickBot="1">
      <c r="A27" s="126"/>
      <c r="B27" s="103"/>
      <c r="C27" s="27" t="s">
        <v>98</v>
      </c>
      <c r="D27" s="103"/>
      <c r="E27" s="178"/>
      <c r="F27" s="188"/>
      <c r="G27" s="103"/>
      <c r="H27" s="103"/>
      <c r="I27" s="125"/>
      <c r="J27" s="103"/>
    </row>
    <row r="28" spans="1:10" ht="45.75" thickBot="1">
      <c r="A28" s="126"/>
      <c r="B28" s="103"/>
      <c r="C28" s="28" t="s">
        <v>247</v>
      </c>
      <c r="D28" s="28" t="s">
        <v>93</v>
      </c>
      <c r="E28" s="178">
        <v>1</v>
      </c>
      <c r="F28" s="188">
        <v>1</v>
      </c>
      <c r="G28" s="102">
        <f>SUM(F28/E28)</f>
        <v>1</v>
      </c>
      <c r="H28" s="103"/>
      <c r="I28" s="125"/>
      <c r="J28" s="103"/>
    </row>
    <row r="29" spans="1:10" ht="45.75" thickBot="1">
      <c r="A29" s="126"/>
      <c r="B29" s="103"/>
      <c r="C29" s="28" t="s">
        <v>245</v>
      </c>
      <c r="D29" s="28" t="s">
        <v>93</v>
      </c>
      <c r="E29" s="178">
        <v>1</v>
      </c>
      <c r="F29" s="188">
        <v>0</v>
      </c>
      <c r="G29" s="102">
        <f>SUM(F29/E29)</f>
        <v>0</v>
      </c>
      <c r="H29" s="103"/>
      <c r="I29" s="125"/>
      <c r="J29" s="103"/>
    </row>
    <row r="30" spans="1:10" ht="34.5" thickBot="1">
      <c r="A30" s="126"/>
      <c r="B30" s="103"/>
      <c r="C30" s="28" t="s">
        <v>246</v>
      </c>
      <c r="D30" s="28" t="s">
        <v>93</v>
      </c>
      <c r="E30" s="178"/>
      <c r="F30" s="188"/>
      <c r="G30" s="103"/>
      <c r="H30" s="103"/>
      <c r="I30" s="125"/>
      <c r="J30" s="103"/>
    </row>
    <row r="31" spans="1:10" ht="15.75" thickBot="1">
      <c r="A31" s="126"/>
      <c r="B31" s="103"/>
      <c r="C31" s="27" t="s">
        <v>100</v>
      </c>
      <c r="D31" s="103"/>
      <c r="E31" s="178"/>
      <c r="F31" s="188"/>
      <c r="G31" s="103"/>
      <c r="H31" s="103"/>
      <c r="I31" s="125"/>
      <c r="J31" s="103"/>
    </row>
    <row r="32" spans="1:10" ht="45.75" thickBot="1">
      <c r="A32" s="126"/>
      <c r="B32" s="103"/>
      <c r="C32" s="28" t="s">
        <v>134</v>
      </c>
      <c r="D32" s="28" t="s">
        <v>93</v>
      </c>
      <c r="E32" s="178"/>
      <c r="F32" s="188"/>
      <c r="G32" s="103"/>
      <c r="H32" s="103"/>
      <c r="I32" s="125"/>
      <c r="J32" s="103"/>
    </row>
    <row r="33" spans="1:10" ht="34.5" thickBot="1">
      <c r="A33" s="126"/>
      <c r="B33" s="103"/>
      <c r="C33" s="28" t="s">
        <v>135</v>
      </c>
      <c r="D33" s="28"/>
      <c r="E33" s="178"/>
      <c r="F33" s="188"/>
      <c r="G33" s="103"/>
      <c r="H33" s="103"/>
      <c r="I33" s="125"/>
      <c r="J33" s="103"/>
    </row>
    <row r="34" spans="1:10" ht="15.75" thickBot="1">
      <c r="A34" s="126"/>
      <c r="B34" s="103"/>
      <c r="C34" s="28" t="s">
        <v>136</v>
      </c>
      <c r="D34" s="28" t="s">
        <v>93</v>
      </c>
      <c r="E34" s="178"/>
      <c r="F34" s="188"/>
      <c r="G34" s="103"/>
      <c r="H34" s="103"/>
      <c r="I34" s="125"/>
      <c r="J34" s="103"/>
    </row>
    <row r="35" spans="1:10" ht="15.75" thickBot="1">
      <c r="A35" s="126"/>
      <c r="B35" s="103"/>
      <c r="C35" s="27" t="s">
        <v>101</v>
      </c>
      <c r="D35" s="103"/>
      <c r="E35" s="178"/>
      <c r="F35" s="188"/>
      <c r="G35" s="103"/>
      <c r="H35" s="103"/>
      <c r="I35" s="125"/>
      <c r="J35" s="103"/>
    </row>
    <row r="36" spans="1:10" ht="45.75" thickBot="1">
      <c r="A36" s="126"/>
      <c r="B36" s="103"/>
      <c r="C36" s="28" t="s">
        <v>134</v>
      </c>
      <c r="D36" s="28" t="s">
        <v>93</v>
      </c>
      <c r="E36" s="178"/>
      <c r="F36" s="188"/>
      <c r="G36" s="103"/>
      <c r="H36" s="103"/>
      <c r="I36" s="125"/>
      <c r="J36" s="103"/>
    </row>
    <row r="37" spans="1:10" ht="15.75" thickBot="1">
      <c r="A37" s="126"/>
      <c r="B37" s="103"/>
      <c r="C37" s="28" t="s">
        <v>99</v>
      </c>
      <c r="D37" s="28" t="s">
        <v>93</v>
      </c>
      <c r="E37" s="178"/>
      <c r="F37" s="188"/>
      <c r="G37" s="103"/>
      <c r="H37" s="29"/>
      <c r="I37" s="125"/>
      <c r="J37" s="103"/>
    </row>
    <row r="38" spans="1:10" ht="24" customHeight="1" thickBot="1">
      <c r="A38" s="53">
        <v>4</v>
      </c>
      <c r="B38" s="58" t="s">
        <v>102</v>
      </c>
      <c r="C38" s="58" t="s">
        <v>103</v>
      </c>
      <c r="D38" s="87"/>
      <c r="E38" s="179">
        <v>1</v>
      </c>
      <c r="F38" s="190"/>
      <c r="G38" s="122">
        <f>SUM(G39:G40)/2</f>
        <v>0.5</v>
      </c>
      <c r="H38" s="56">
        <v>10</v>
      </c>
      <c r="I38" s="123">
        <f>SUM(G38*H38)</f>
        <v>5</v>
      </c>
      <c r="J38" s="87"/>
    </row>
    <row r="39" spans="1:10" ht="15.75" thickBot="1">
      <c r="A39" s="126"/>
      <c r="B39" s="103"/>
      <c r="C39" s="27" t="s">
        <v>98</v>
      </c>
      <c r="D39" s="103"/>
      <c r="E39" s="182"/>
      <c r="F39" s="190"/>
      <c r="G39" s="124"/>
      <c r="H39" s="103"/>
      <c r="I39" s="125"/>
      <c r="J39" s="103"/>
    </row>
    <row r="40" spans="1:10" ht="57" thickBot="1">
      <c r="A40" s="126"/>
      <c r="B40" s="103"/>
      <c r="C40" s="28" t="s">
        <v>195</v>
      </c>
      <c r="D40" s="28" t="s">
        <v>153</v>
      </c>
      <c r="E40" s="182">
        <v>1</v>
      </c>
      <c r="F40" s="190">
        <v>1</v>
      </c>
      <c r="G40" s="102">
        <f>SUM(F40/E40)</f>
        <v>1</v>
      </c>
      <c r="H40" s="52"/>
      <c r="I40" s="125"/>
      <c r="J40" s="103"/>
    </row>
    <row r="41" spans="1:10" ht="36.75" customHeight="1" thickBot="1">
      <c r="A41" s="126"/>
      <c r="B41" s="103"/>
      <c r="C41" s="28" t="s">
        <v>196</v>
      </c>
      <c r="D41" s="28" t="s">
        <v>93</v>
      </c>
      <c r="E41" s="182">
        <v>3</v>
      </c>
      <c r="F41" s="190">
        <v>2</v>
      </c>
      <c r="G41" s="102">
        <f>SUM(F41/E41)</f>
        <v>0.6666666666666666</v>
      </c>
      <c r="H41" s="29"/>
      <c r="I41" s="125"/>
      <c r="J41" s="103"/>
    </row>
    <row r="42" spans="1:10" ht="24" customHeight="1" thickBot="1">
      <c r="A42" s="126"/>
      <c r="B42" s="103"/>
      <c r="C42" s="28" t="s">
        <v>193</v>
      </c>
      <c r="D42" s="28" t="s">
        <v>153</v>
      </c>
      <c r="E42" s="182"/>
      <c r="F42" s="190"/>
      <c r="G42" s="124"/>
      <c r="H42" s="103"/>
      <c r="I42" s="125"/>
      <c r="J42" s="103"/>
    </row>
    <row r="43" spans="1:10" ht="23.25" thickBot="1">
      <c r="A43" s="126"/>
      <c r="B43" s="103"/>
      <c r="C43" s="28" t="s">
        <v>194</v>
      </c>
      <c r="D43" s="28" t="s">
        <v>93</v>
      </c>
      <c r="E43" s="178"/>
      <c r="F43" s="188"/>
      <c r="G43" s="103"/>
      <c r="H43" s="103"/>
      <c r="I43" s="125"/>
      <c r="J43" s="103"/>
    </row>
    <row r="44" spans="1:10" ht="15.75" thickBot="1">
      <c r="A44" s="126"/>
      <c r="B44" s="103"/>
      <c r="C44" s="27" t="s">
        <v>100</v>
      </c>
      <c r="D44" s="103"/>
      <c r="E44" s="178"/>
      <c r="F44" s="188"/>
      <c r="G44" s="103"/>
      <c r="H44" s="103"/>
      <c r="I44" s="125"/>
      <c r="J44" s="103"/>
    </row>
    <row r="45" spans="1:10" ht="23.25" thickBot="1">
      <c r="A45" s="126"/>
      <c r="B45" s="103"/>
      <c r="C45" s="28" t="s">
        <v>138</v>
      </c>
      <c r="D45" s="28" t="s">
        <v>153</v>
      </c>
      <c r="E45" s="178"/>
      <c r="F45" s="188"/>
      <c r="G45" s="103"/>
      <c r="H45" s="103"/>
      <c r="I45" s="125"/>
      <c r="J45" s="103"/>
    </row>
    <row r="46" spans="1:10" ht="23.25" thickBot="1">
      <c r="A46" s="126"/>
      <c r="B46" s="103"/>
      <c r="C46" s="28" t="s">
        <v>137</v>
      </c>
      <c r="D46" s="28" t="s">
        <v>93</v>
      </c>
      <c r="E46" s="178"/>
      <c r="F46" s="188"/>
      <c r="G46" s="103"/>
      <c r="H46" s="103"/>
      <c r="I46" s="125"/>
      <c r="J46" s="103"/>
    </row>
    <row r="47" spans="1:10" ht="15.75" thickBot="1">
      <c r="A47" s="126"/>
      <c r="B47" s="103"/>
      <c r="C47" s="27" t="s">
        <v>101</v>
      </c>
      <c r="D47" s="103"/>
      <c r="E47" s="178"/>
      <c r="F47" s="188"/>
      <c r="G47" s="103"/>
      <c r="H47" s="103"/>
      <c r="I47" s="125"/>
      <c r="J47" s="103"/>
    </row>
    <row r="48" spans="1:10" ht="34.5" thickBot="1">
      <c r="A48" s="126"/>
      <c r="B48" s="103"/>
      <c r="C48" s="28" t="s">
        <v>139</v>
      </c>
      <c r="D48" s="28" t="s">
        <v>153</v>
      </c>
      <c r="E48" s="178"/>
      <c r="F48" s="188"/>
      <c r="G48" s="103"/>
      <c r="H48" s="103"/>
      <c r="I48" s="125"/>
      <c r="J48" s="103"/>
    </row>
    <row r="49" spans="1:10" ht="23.25" thickBot="1">
      <c r="A49" s="126"/>
      <c r="B49" s="103"/>
      <c r="C49" s="28" t="s">
        <v>137</v>
      </c>
      <c r="D49" s="28" t="s">
        <v>93</v>
      </c>
      <c r="E49" s="178"/>
      <c r="F49" s="188"/>
      <c r="G49" s="103"/>
      <c r="H49" s="103"/>
      <c r="I49" s="125"/>
      <c r="J49" s="103"/>
    </row>
    <row r="50" spans="1:10" ht="15.75" thickBot="1">
      <c r="A50" s="53">
        <v>5</v>
      </c>
      <c r="B50" s="58" t="s">
        <v>104</v>
      </c>
      <c r="C50" s="59" t="s">
        <v>105</v>
      </c>
      <c r="D50" s="87"/>
      <c r="E50" s="183">
        <v>1</v>
      </c>
      <c r="F50" s="188"/>
      <c r="G50" s="127">
        <f>SUM(G59:G60)/2</f>
        <v>0.8333333333333333</v>
      </c>
      <c r="H50" s="96">
        <v>2.5</v>
      </c>
      <c r="I50" s="123">
        <f>SUM(G50*H50)</f>
        <v>2.083333333333333</v>
      </c>
      <c r="J50" s="87"/>
    </row>
    <row r="51" spans="1:10" ht="23.25" thickBot="1">
      <c r="A51" s="126"/>
      <c r="B51" s="103"/>
      <c r="C51" s="28" t="s">
        <v>106</v>
      </c>
      <c r="D51" s="28" t="s">
        <v>93</v>
      </c>
      <c r="E51" s="178"/>
      <c r="F51" s="188"/>
      <c r="G51" s="103"/>
      <c r="H51" s="103"/>
      <c r="I51" s="125"/>
      <c r="J51" s="103"/>
    </row>
    <row r="52" spans="1:10" ht="23.25" thickBot="1">
      <c r="A52" s="126"/>
      <c r="B52" s="103"/>
      <c r="C52" s="28" t="s">
        <v>107</v>
      </c>
      <c r="D52" s="28" t="s">
        <v>93</v>
      </c>
      <c r="E52" s="178"/>
      <c r="F52" s="188"/>
      <c r="G52" s="103"/>
      <c r="H52" s="103"/>
      <c r="I52" s="125"/>
      <c r="J52" s="103"/>
    </row>
    <row r="53" spans="1:10" ht="23.25" thickBot="1">
      <c r="A53" s="126"/>
      <c r="B53" s="103"/>
      <c r="C53" s="28" t="s">
        <v>108</v>
      </c>
      <c r="D53" s="28" t="s">
        <v>93</v>
      </c>
      <c r="E53" s="178"/>
      <c r="F53" s="188"/>
      <c r="G53" s="103"/>
      <c r="H53" s="103"/>
      <c r="I53" s="125"/>
      <c r="J53" s="103"/>
    </row>
    <row r="54" spans="1:10" ht="23.25" thickBot="1">
      <c r="A54" s="126"/>
      <c r="B54" s="103"/>
      <c r="C54" s="40" t="s">
        <v>109</v>
      </c>
      <c r="D54" s="28"/>
      <c r="E54" s="178"/>
      <c r="F54" s="188"/>
      <c r="G54" s="103"/>
      <c r="H54" s="103"/>
      <c r="I54" s="125"/>
      <c r="J54" s="103"/>
    </row>
    <row r="55" spans="1:10" ht="23.25" thickBot="1">
      <c r="A55" s="126"/>
      <c r="B55" s="103"/>
      <c r="C55" s="28" t="s">
        <v>110</v>
      </c>
      <c r="D55" s="28" t="s">
        <v>93</v>
      </c>
      <c r="E55" s="178"/>
      <c r="F55" s="188"/>
      <c r="G55" s="103"/>
      <c r="H55" s="103"/>
      <c r="I55" s="125"/>
      <c r="J55" s="103"/>
    </row>
    <row r="56" spans="1:10" ht="23.25" thickBot="1">
      <c r="A56" s="126"/>
      <c r="B56" s="103"/>
      <c r="C56" s="28" t="s">
        <v>111</v>
      </c>
      <c r="D56" s="28" t="s">
        <v>93</v>
      </c>
      <c r="E56" s="178"/>
      <c r="F56" s="188"/>
      <c r="G56" s="103"/>
      <c r="H56" s="103"/>
      <c r="I56" s="125"/>
      <c r="J56" s="103"/>
    </row>
    <row r="57" spans="1:10" ht="23.25" thickBot="1">
      <c r="A57" s="126"/>
      <c r="B57" s="103"/>
      <c r="C57" s="28" t="s">
        <v>140</v>
      </c>
      <c r="D57" s="28" t="s">
        <v>93</v>
      </c>
      <c r="E57" s="178"/>
      <c r="F57" s="188"/>
      <c r="G57" s="103"/>
      <c r="H57" s="103"/>
      <c r="I57" s="125"/>
      <c r="J57" s="103"/>
    </row>
    <row r="58" spans="1:10" ht="23.25" thickBot="1">
      <c r="A58" s="126"/>
      <c r="B58" s="103"/>
      <c r="C58" s="40" t="s">
        <v>112</v>
      </c>
      <c r="D58" s="103"/>
      <c r="E58" s="178"/>
      <c r="F58" s="188"/>
      <c r="G58" s="103"/>
      <c r="H58" s="103"/>
      <c r="I58" s="125"/>
      <c r="J58" s="103"/>
    </row>
    <row r="59" spans="1:10" ht="57" thickBot="1">
      <c r="A59" s="126"/>
      <c r="B59" s="103"/>
      <c r="C59" s="28" t="s">
        <v>195</v>
      </c>
      <c r="D59" s="28" t="s">
        <v>153</v>
      </c>
      <c r="E59" s="180">
        <v>1</v>
      </c>
      <c r="F59" s="188">
        <v>1</v>
      </c>
      <c r="G59" s="128">
        <f>SUM(F59/E59)</f>
        <v>1</v>
      </c>
      <c r="H59" s="103"/>
      <c r="I59" s="125"/>
      <c r="J59" s="103"/>
    </row>
    <row r="60" spans="1:10" ht="34.5" thickBot="1">
      <c r="A60" s="126"/>
      <c r="B60" s="103"/>
      <c r="C60" s="28" t="s">
        <v>199</v>
      </c>
      <c r="D60" s="28" t="s">
        <v>93</v>
      </c>
      <c r="E60" s="180">
        <v>3</v>
      </c>
      <c r="F60" s="188">
        <v>2</v>
      </c>
      <c r="G60" s="128">
        <f>SUM(F60/E60)</f>
        <v>0.6666666666666666</v>
      </c>
      <c r="H60" s="103"/>
      <c r="I60" s="125"/>
      <c r="J60" s="103"/>
    </row>
    <row r="61" spans="1:10" ht="34.5" thickBot="1">
      <c r="A61" s="126"/>
      <c r="B61" s="103"/>
      <c r="C61" s="28" t="s">
        <v>197</v>
      </c>
      <c r="D61" s="28" t="s">
        <v>93</v>
      </c>
      <c r="E61" s="178"/>
      <c r="F61" s="188"/>
      <c r="G61" s="103"/>
      <c r="H61" s="103"/>
      <c r="I61" s="125"/>
      <c r="J61" s="103"/>
    </row>
    <row r="62" spans="1:10" ht="34.5" thickBot="1">
      <c r="A62" s="126"/>
      <c r="B62" s="103"/>
      <c r="C62" s="28" t="s">
        <v>198</v>
      </c>
      <c r="D62" s="28" t="s">
        <v>93</v>
      </c>
      <c r="E62" s="178"/>
      <c r="F62" s="188"/>
      <c r="G62" s="103"/>
      <c r="H62" s="103"/>
      <c r="I62" s="125"/>
      <c r="J62" s="103"/>
    </row>
    <row r="63" spans="1:10" ht="23.25" thickBot="1">
      <c r="A63" s="53">
        <v>6</v>
      </c>
      <c r="B63" s="58" t="s">
        <v>113</v>
      </c>
      <c r="C63" s="60" t="s">
        <v>114</v>
      </c>
      <c r="D63" s="87"/>
      <c r="E63" s="183">
        <v>1</v>
      </c>
      <c r="F63" s="188"/>
      <c r="G63" s="127">
        <f>SUM(G64:G70)/4</f>
        <v>1</v>
      </c>
      <c r="H63" s="56">
        <v>2.5</v>
      </c>
      <c r="I63" s="123">
        <f>SUM(G63*H63)</f>
        <v>2.5</v>
      </c>
      <c r="J63" s="87"/>
    </row>
    <row r="64" spans="1:10" ht="57" thickBot="1">
      <c r="A64" s="126"/>
      <c r="B64" s="103"/>
      <c r="C64" s="28" t="s">
        <v>195</v>
      </c>
      <c r="D64" s="28" t="s">
        <v>153</v>
      </c>
      <c r="E64" s="182">
        <v>1</v>
      </c>
      <c r="F64" s="190">
        <v>1</v>
      </c>
      <c r="G64" s="102">
        <f>SUM(F64/E64)</f>
        <v>1</v>
      </c>
      <c r="H64" s="103"/>
      <c r="I64" s="125"/>
      <c r="J64" s="103"/>
    </row>
    <row r="65" spans="1:10" ht="23.25" thickBot="1">
      <c r="A65" s="126"/>
      <c r="B65" s="103"/>
      <c r="C65" s="28" t="s">
        <v>204</v>
      </c>
      <c r="D65" s="28" t="s">
        <v>93</v>
      </c>
      <c r="E65" s="182">
        <v>3</v>
      </c>
      <c r="F65" s="190">
        <v>3</v>
      </c>
      <c r="G65" s="102">
        <f>SUM(F65/E65)</f>
        <v>1</v>
      </c>
      <c r="H65" s="103"/>
      <c r="I65" s="125"/>
      <c r="J65" s="103"/>
    </row>
    <row r="66" spans="1:10" ht="34.5" thickBot="1">
      <c r="A66" s="26"/>
      <c r="B66" s="27"/>
      <c r="C66" s="28" t="s">
        <v>187</v>
      </c>
      <c r="D66" s="28" t="s">
        <v>153</v>
      </c>
      <c r="E66" s="182"/>
      <c r="F66" s="190"/>
      <c r="G66" s="124"/>
      <c r="H66" s="103"/>
      <c r="I66" s="125"/>
      <c r="J66" s="103"/>
    </row>
    <row r="67" spans="1:10" ht="34.5" thickBot="1">
      <c r="A67" s="26"/>
      <c r="B67" s="27"/>
      <c r="C67" s="28" t="s">
        <v>200</v>
      </c>
      <c r="D67" s="28" t="s">
        <v>115</v>
      </c>
      <c r="E67" s="182"/>
      <c r="F67" s="190"/>
      <c r="G67" s="124"/>
      <c r="H67" s="103"/>
      <c r="I67" s="125"/>
      <c r="J67" s="103"/>
    </row>
    <row r="68" spans="1:10" ht="34.5" thickBot="1">
      <c r="A68" s="126"/>
      <c r="B68" s="103"/>
      <c r="C68" s="28" t="s">
        <v>201</v>
      </c>
      <c r="D68" s="28" t="s">
        <v>93</v>
      </c>
      <c r="E68" s="182"/>
      <c r="F68" s="190"/>
      <c r="G68" s="124"/>
      <c r="H68" s="103"/>
      <c r="I68" s="125"/>
      <c r="J68" s="103"/>
    </row>
    <row r="69" spans="1:10" ht="23.25" thickBot="1">
      <c r="A69" s="126"/>
      <c r="B69" s="103"/>
      <c r="C69" s="28" t="s">
        <v>202</v>
      </c>
      <c r="D69" s="28" t="s">
        <v>93</v>
      </c>
      <c r="E69" s="182">
        <v>1</v>
      </c>
      <c r="F69" s="190">
        <v>1</v>
      </c>
      <c r="G69" s="102">
        <f>SUM(F69/E69)</f>
        <v>1</v>
      </c>
      <c r="H69" s="103"/>
      <c r="I69" s="125"/>
      <c r="J69" s="103"/>
    </row>
    <row r="70" spans="1:10" ht="23.25" thickBot="1">
      <c r="A70" s="126"/>
      <c r="B70" s="103"/>
      <c r="C70" s="28" t="s">
        <v>203</v>
      </c>
      <c r="D70" s="28" t="s">
        <v>93</v>
      </c>
      <c r="E70" s="182">
        <v>1</v>
      </c>
      <c r="F70" s="190">
        <v>1</v>
      </c>
      <c r="G70" s="102">
        <f>SUM(F70/E70)</f>
        <v>1</v>
      </c>
      <c r="H70" s="103"/>
      <c r="I70" s="125"/>
      <c r="J70" s="103"/>
    </row>
    <row r="71" spans="1:10" ht="18.75" customHeight="1" thickBot="1">
      <c r="A71" s="129"/>
      <c r="B71" s="130" t="s">
        <v>211</v>
      </c>
      <c r="C71" s="62"/>
      <c r="D71" s="62"/>
      <c r="E71" s="180"/>
      <c r="F71" s="188"/>
      <c r="G71" s="132"/>
      <c r="H71" s="131">
        <f>SUM(H19:H70)</f>
        <v>40</v>
      </c>
      <c r="I71" s="133">
        <f>SUM(I19:I70)</f>
        <v>29.583333333333332</v>
      </c>
      <c r="J71" s="131"/>
    </row>
    <row r="72" spans="1:10" ht="23.25" thickBot="1">
      <c r="A72" s="66" t="s">
        <v>210</v>
      </c>
      <c r="B72" s="67" t="s">
        <v>209</v>
      </c>
      <c r="C72" s="118"/>
      <c r="D72" s="118"/>
      <c r="E72" s="178"/>
      <c r="F72" s="188"/>
      <c r="G72" s="118"/>
      <c r="H72" s="118"/>
      <c r="I72" s="120"/>
      <c r="J72" s="67" t="s">
        <v>248</v>
      </c>
    </row>
    <row r="73" spans="1:10" ht="34.5" thickBot="1">
      <c r="A73" s="134"/>
      <c r="B73" s="41" t="s">
        <v>23</v>
      </c>
      <c r="C73" s="191" t="s">
        <v>253</v>
      </c>
      <c r="D73" s="100" t="s">
        <v>243</v>
      </c>
      <c r="E73" s="178">
        <f>SUM(70*20/100)</f>
        <v>14</v>
      </c>
      <c r="F73" s="188">
        <v>15</v>
      </c>
      <c r="G73" s="128"/>
      <c r="H73" s="139"/>
      <c r="I73" s="114"/>
      <c r="J73" s="112"/>
    </row>
    <row r="74" spans="1:10" ht="37.5" customHeight="1" thickBot="1">
      <c r="A74" s="134"/>
      <c r="B74" s="41" t="s">
        <v>18</v>
      </c>
      <c r="C74" s="28" t="s">
        <v>252</v>
      </c>
      <c r="D74" s="100" t="s">
        <v>243</v>
      </c>
      <c r="E74" s="178"/>
      <c r="F74" s="188"/>
      <c r="G74" s="128"/>
      <c r="H74" s="139"/>
      <c r="I74" s="114"/>
      <c r="J74" s="112"/>
    </row>
    <row r="75" spans="1:10" ht="34.5" thickBot="1">
      <c r="A75" s="134"/>
      <c r="B75" s="41" t="s">
        <v>21</v>
      </c>
      <c r="C75" s="28" t="s">
        <v>252</v>
      </c>
      <c r="D75" s="100" t="s">
        <v>243</v>
      </c>
      <c r="E75" s="178"/>
      <c r="F75" s="188"/>
      <c r="G75" s="128"/>
      <c r="H75" s="139"/>
      <c r="I75" s="114"/>
      <c r="J75" s="112"/>
    </row>
    <row r="76" spans="1:10" ht="34.5" thickBot="1">
      <c r="A76" s="134"/>
      <c r="B76" s="41" t="s">
        <v>22</v>
      </c>
      <c r="C76" s="28" t="s">
        <v>252</v>
      </c>
      <c r="D76" s="100" t="s">
        <v>243</v>
      </c>
      <c r="E76" s="178"/>
      <c r="F76" s="188"/>
      <c r="G76" s="128"/>
      <c r="H76" s="139"/>
      <c r="I76" s="114"/>
      <c r="J76" s="112"/>
    </row>
    <row r="77" spans="1:10" ht="50.25" customHeight="1" thickBot="1">
      <c r="A77" s="129"/>
      <c r="B77" s="135" t="s">
        <v>212</v>
      </c>
      <c r="C77" s="62"/>
      <c r="D77" s="62"/>
      <c r="E77" s="178">
        <f>SUM(E73:E76)</f>
        <v>14</v>
      </c>
      <c r="F77" s="188">
        <f>SUM(F73:F76)</f>
        <v>15</v>
      </c>
      <c r="G77" s="132">
        <f>SUM(E77/F77)</f>
        <v>0.9333333333333333</v>
      </c>
      <c r="H77" s="136">
        <v>40</v>
      </c>
      <c r="I77" s="136">
        <f>SUM(G77*H77)</f>
        <v>37.333333333333336</v>
      </c>
      <c r="J77" s="131" t="s">
        <v>266</v>
      </c>
    </row>
    <row r="78" spans="1:10" ht="30" customHeight="1" thickBot="1">
      <c r="A78" s="105"/>
      <c r="B78" s="106" t="s">
        <v>213</v>
      </c>
      <c r="C78" s="73"/>
      <c r="D78" s="73"/>
      <c r="E78" s="180"/>
      <c r="F78" s="188"/>
      <c r="G78" s="108"/>
      <c r="H78" s="137">
        <f>SUM(H77,H71)</f>
        <v>80</v>
      </c>
      <c r="I78" s="137">
        <f>SUM(I77,I71)</f>
        <v>66.91666666666667</v>
      </c>
      <c r="J78" s="107"/>
    </row>
    <row r="79" spans="1:10" ht="18.75" customHeight="1" thickBot="1">
      <c r="A79" s="105"/>
      <c r="B79" s="106" t="s">
        <v>214</v>
      </c>
      <c r="C79" s="73"/>
      <c r="D79" s="73"/>
      <c r="E79" s="180"/>
      <c r="F79" s="188"/>
      <c r="G79" s="108"/>
      <c r="H79" s="137">
        <f>SUM(H78,H15)</f>
        <v>100</v>
      </c>
      <c r="I79" s="137">
        <f>SUM(I78,I15)</f>
        <v>73.51666666666667</v>
      </c>
      <c r="J79" s="107"/>
    </row>
    <row r="80" spans="8:9" ht="16.5" thickBot="1">
      <c r="H80" s="229">
        <f>SUM(I79/H79)</f>
        <v>0.7351666666666666</v>
      </c>
      <c r="I80" s="230"/>
    </row>
    <row r="82" ht="12.75">
      <c r="H82" s="1" t="s">
        <v>325</v>
      </c>
    </row>
    <row r="83" spans="3:8" ht="12.75">
      <c r="C83" s="1" t="s">
        <v>117</v>
      </c>
      <c r="H83" s="1" t="s">
        <v>118</v>
      </c>
    </row>
    <row r="87" spans="3:8" ht="12.75">
      <c r="C87" s="1" t="s">
        <v>216</v>
      </c>
      <c r="H87" s="1" t="s">
        <v>216</v>
      </c>
    </row>
    <row r="88" spans="3:8" ht="12.75">
      <c r="C88" s="1" t="s">
        <v>217</v>
      </c>
      <c r="E88" s="174"/>
      <c r="F88" s="184"/>
      <c r="G88" s="1"/>
      <c r="H88" s="1" t="s">
        <v>217</v>
      </c>
    </row>
  </sheetData>
  <sheetProtection/>
  <mergeCells count="11">
    <mergeCell ref="H80:I80"/>
    <mergeCell ref="J5:J6"/>
    <mergeCell ref="A1:H1"/>
    <mergeCell ref="A2:H2"/>
    <mergeCell ref="A5:A6"/>
    <mergeCell ref="B5:B6"/>
    <mergeCell ref="C5:C6"/>
    <mergeCell ref="D5:D6"/>
    <mergeCell ref="E5:F5"/>
    <mergeCell ref="G5:G6"/>
    <mergeCell ref="H5:H6"/>
  </mergeCells>
  <printOptions/>
  <pageMargins left="0.87" right="0.7" top="0.45" bottom="0.57" header="0.3" footer="0.3"/>
  <pageSetup horizontalDpi="180" verticalDpi="180" orientation="landscape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9">
      <selection activeCell="I31" sqref="I31"/>
    </sheetView>
  </sheetViews>
  <sheetFormatPr defaultColWidth="9.140625" defaultRowHeight="12.75"/>
  <cols>
    <col min="1" max="1" width="3.140625" style="0" customWidth="1"/>
    <col min="2" max="2" width="19.421875" style="0" customWidth="1"/>
    <col min="3" max="3" width="11.00390625" style="0" customWidth="1"/>
    <col min="4" max="4" width="13.00390625" style="0" customWidth="1"/>
    <col min="5" max="5" width="13.421875" style="0" customWidth="1"/>
    <col min="6" max="6" width="16.140625" style="0" customWidth="1"/>
    <col min="7" max="7" width="13.00390625" style="0" customWidth="1"/>
    <col min="8" max="8" width="16.00390625" style="0" customWidth="1"/>
  </cols>
  <sheetData>
    <row r="1" spans="1:8" ht="12.75">
      <c r="A1" s="233" t="s">
        <v>241</v>
      </c>
      <c r="B1" s="233"/>
      <c r="C1" s="233"/>
      <c r="D1" s="233"/>
      <c r="E1" s="233"/>
      <c r="F1" s="233"/>
      <c r="G1" s="233"/>
      <c r="H1" s="233"/>
    </row>
    <row r="3" spans="1:8" ht="12.75">
      <c r="A3" s="86" t="s">
        <v>230</v>
      </c>
      <c r="B3" s="7"/>
      <c r="C3" s="7"/>
      <c r="D3" s="7"/>
      <c r="E3" s="7"/>
      <c r="F3" s="7"/>
      <c r="G3" s="7"/>
      <c r="H3" s="7" t="s">
        <v>119</v>
      </c>
    </row>
    <row r="4" spans="1:8" ht="13.5" thickBot="1">
      <c r="A4" s="86" t="s">
        <v>326</v>
      </c>
      <c r="B4" s="7"/>
      <c r="C4" s="7"/>
      <c r="D4" s="7" t="s">
        <v>72</v>
      </c>
      <c r="E4" s="7" t="s">
        <v>327</v>
      </c>
      <c r="F4" s="7"/>
      <c r="G4" s="7"/>
      <c r="H4" s="7"/>
    </row>
    <row r="5" spans="1:9" ht="13.5" customHeight="1" thickBot="1">
      <c r="A5" s="223" t="s">
        <v>0</v>
      </c>
      <c r="B5" s="225" t="s">
        <v>124</v>
      </c>
      <c r="C5" s="225" t="s">
        <v>120</v>
      </c>
      <c r="D5" s="243" t="s">
        <v>121</v>
      </c>
      <c r="E5" s="244"/>
      <c r="F5" s="225" t="s">
        <v>122</v>
      </c>
      <c r="G5" s="225" t="s">
        <v>123</v>
      </c>
      <c r="H5" s="30" t="s">
        <v>79</v>
      </c>
      <c r="I5" s="225" t="s">
        <v>261</v>
      </c>
    </row>
    <row r="6" spans="1:9" ht="13.5" thickBot="1">
      <c r="A6" s="234"/>
      <c r="B6" s="226"/>
      <c r="C6" s="226"/>
      <c r="D6" s="31" t="s">
        <v>159</v>
      </c>
      <c r="E6" s="31" t="s">
        <v>125</v>
      </c>
      <c r="F6" s="226"/>
      <c r="G6" s="226"/>
      <c r="H6" s="31" t="s">
        <v>81</v>
      </c>
      <c r="I6" s="226"/>
    </row>
    <row r="7" spans="1:9" ht="13.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4" t="s">
        <v>126</v>
      </c>
      <c r="G7" s="33">
        <v>7</v>
      </c>
      <c r="H7" s="35" t="s">
        <v>127</v>
      </c>
      <c r="I7" s="156">
        <v>9</v>
      </c>
    </row>
    <row r="8" spans="1:9" ht="15.75" thickBot="1">
      <c r="A8" s="79" t="s">
        <v>16</v>
      </c>
      <c r="B8" s="61" t="s">
        <v>128</v>
      </c>
      <c r="C8" s="87"/>
      <c r="D8" s="87"/>
      <c r="E8" s="87"/>
      <c r="F8" s="87"/>
      <c r="G8" s="87"/>
      <c r="H8" s="87"/>
      <c r="I8" s="87"/>
    </row>
    <row r="9" spans="1:9" ht="16.5" customHeight="1" thickBot="1">
      <c r="A9" s="36">
        <v>1</v>
      </c>
      <c r="B9" s="39" t="s">
        <v>85</v>
      </c>
      <c r="C9" s="28" t="s">
        <v>87</v>
      </c>
      <c r="D9" s="88">
        <f>+'Form PP-1C'!E9</f>
        <v>1</v>
      </c>
      <c r="E9" s="88">
        <f>+'Form PP-1C'!F9</f>
        <v>0.1</v>
      </c>
      <c r="F9" s="88">
        <f aca="true" t="shared" si="0" ref="F9:F14">SUM(E9/D9)</f>
        <v>0.1</v>
      </c>
      <c r="G9" s="145">
        <v>2</v>
      </c>
      <c r="H9" s="146">
        <f aca="true" t="shared" si="1" ref="H9:H14">SUM(F9*G9)</f>
        <v>0.2</v>
      </c>
      <c r="I9" s="146"/>
    </row>
    <row r="10" spans="1:9" ht="24.75" customHeight="1" thickBot="1">
      <c r="A10" s="36">
        <v>2</v>
      </c>
      <c r="B10" s="39" t="s">
        <v>88</v>
      </c>
      <c r="C10" s="28" t="s">
        <v>90</v>
      </c>
      <c r="D10" s="88">
        <f>+'Form PP-1C'!E10</f>
        <v>1</v>
      </c>
      <c r="E10" s="88">
        <f>+'Form PP-1C'!F10</f>
        <v>1</v>
      </c>
      <c r="F10" s="88">
        <f t="shared" si="0"/>
        <v>1</v>
      </c>
      <c r="G10" s="145">
        <v>2</v>
      </c>
      <c r="H10" s="146">
        <f t="shared" si="1"/>
        <v>2</v>
      </c>
      <c r="I10" s="146"/>
    </row>
    <row r="11" spans="1:9" ht="22.5" customHeight="1" thickBot="1">
      <c r="A11" s="36">
        <v>3</v>
      </c>
      <c r="B11" s="39" t="s">
        <v>148</v>
      </c>
      <c r="C11" s="28" t="s">
        <v>129</v>
      </c>
      <c r="D11" s="88">
        <f>+'Form PP-1C'!E11</f>
        <v>1</v>
      </c>
      <c r="E11" s="88">
        <f>+'Form PP-1C'!F11</f>
        <v>1</v>
      </c>
      <c r="F11" s="88">
        <f t="shared" si="0"/>
        <v>1</v>
      </c>
      <c r="G11" s="147">
        <v>2</v>
      </c>
      <c r="H11" s="148">
        <f t="shared" si="1"/>
        <v>2</v>
      </c>
      <c r="I11" s="148"/>
    </row>
    <row r="12" spans="1:9" ht="26.25" customHeight="1" thickBot="1">
      <c r="A12" s="36">
        <v>4</v>
      </c>
      <c r="B12" s="39" t="s">
        <v>142</v>
      </c>
      <c r="C12" s="28" t="s">
        <v>92</v>
      </c>
      <c r="D12" s="88">
        <f>+'Form PP-1C'!E12</f>
        <v>1</v>
      </c>
      <c r="E12" s="88">
        <f>+'Form PP-1C'!F12</f>
        <v>0.2</v>
      </c>
      <c r="F12" s="88">
        <f t="shared" si="0"/>
        <v>0.2</v>
      </c>
      <c r="G12" s="147">
        <v>2</v>
      </c>
      <c r="H12" s="148">
        <f t="shared" si="1"/>
        <v>0.4</v>
      </c>
      <c r="I12" s="148"/>
    </row>
    <row r="13" spans="1:9" ht="24.75" customHeight="1" thickBot="1">
      <c r="A13" s="36">
        <v>5</v>
      </c>
      <c r="B13" s="39" t="s">
        <v>143</v>
      </c>
      <c r="C13" s="28" t="s">
        <v>93</v>
      </c>
      <c r="D13" s="88">
        <f>+'Form PP-1C'!E13</f>
        <v>1</v>
      </c>
      <c r="E13" s="88">
        <f>+'Form PP-1C'!F13</f>
        <v>1</v>
      </c>
      <c r="F13" s="88">
        <f t="shared" si="0"/>
        <v>1</v>
      </c>
      <c r="G13" s="147">
        <v>2</v>
      </c>
      <c r="H13" s="148">
        <f t="shared" si="1"/>
        <v>2</v>
      </c>
      <c r="I13" s="148"/>
    </row>
    <row r="14" spans="1:9" ht="36.75" customHeight="1" thickBot="1">
      <c r="A14" s="76">
        <v>6</v>
      </c>
      <c r="B14" s="77" t="s">
        <v>223</v>
      </c>
      <c r="C14" s="63" t="s">
        <v>93</v>
      </c>
      <c r="D14" s="89">
        <f>+'Form PP-1C'!E14</f>
        <v>1</v>
      </c>
      <c r="E14" s="89">
        <f>+'Form PP-1C'!F14</f>
        <v>0</v>
      </c>
      <c r="F14" s="89">
        <f t="shared" si="0"/>
        <v>0</v>
      </c>
      <c r="G14" s="147">
        <v>10</v>
      </c>
      <c r="H14" s="148">
        <f t="shared" si="1"/>
        <v>0</v>
      </c>
      <c r="I14" s="148"/>
    </row>
    <row r="15" spans="1:9" ht="16.5" thickBot="1">
      <c r="A15" s="235" t="s">
        <v>259</v>
      </c>
      <c r="B15" s="236"/>
      <c r="C15" s="140"/>
      <c r="D15" s="140"/>
      <c r="E15" s="140"/>
      <c r="F15" s="140"/>
      <c r="G15" s="149">
        <f>SUM(G9:G14)</f>
        <v>20</v>
      </c>
      <c r="H15" s="149">
        <f>SUM(H9:H14)</f>
        <v>6.6000000000000005</v>
      </c>
      <c r="I15" s="157">
        <f>SUM(H15/G15)</f>
        <v>0.33</v>
      </c>
    </row>
    <row r="16" spans="1:9" ht="16.5" thickBot="1">
      <c r="A16" s="80" t="s">
        <v>17</v>
      </c>
      <c r="B16" s="61" t="s">
        <v>257</v>
      </c>
      <c r="C16" s="55"/>
      <c r="D16" s="55"/>
      <c r="E16" s="55"/>
      <c r="F16" s="55"/>
      <c r="G16" s="150"/>
      <c r="H16" s="151"/>
      <c r="I16" s="158"/>
    </row>
    <row r="17" spans="1:9" ht="12" customHeight="1" thickBot="1">
      <c r="A17" s="81" t="s">
        <v>133</v>
      </c>
      <c r="B17" s="82" t="s">
        <v>221</v>
      </c>
      <c r="C17" s="83"/>
      <c r="D17" s="90"/>
      <c r="E17" s="90"/>
      <c r="F17" s="90"/>
      <c r="G17" s="152"/>
      <c r="H17" s="153"/>
      <c r="I17" s="159"/>
    </row>
    <row r="18" spans="1:9" ht="34.5" thickBot="1">
      <c r="A18" s="76">
        <v>1</v>
      </c>
      <c r="B18" s="78" t="s">
        <v>218</v>
      </c>
      <c r="C18" s="63" t="s">
        <v>94</v>
      </c>
      <c r="D18" s="91" t="str">
        <f>+'Form PP-1C'!E19</f>
        <v>1</v>
      </c>
      <c r="E18" s="92">
        <f>+'Form PP-1C'!F19</f>
        <v>1</v>
      </c>
      <c r="F18" s="93">
        <f aca="true" t="shared" si="2" ref="F18:F23">SUM(E18/D18)</f>
        <v>1</v>
      </c>
      <c r="G18" s="147">
        <v>5</v>
      </c>
      <c r="H18" s="154">
        <f aca="true" t="shared" si="3" ref="H18:H23">SUM(F18*G18)</f>
        <v>5</v>
      </c>
      <c r="I18" s="160"/>
    </row>
    <row r="19" spans="1:9" ht="23.25" thickBot="1">
      <c r="A19" s="76">
        <v>2</v>
      </c>
      <c r="B19" s="78" t="s">
        <v>95</v>
      </c>
      <c r="C19" s="63" t="s">
        <v>93</v>
      </c>
      <c r="D19" s="93">
        <v>1</v>
      </c>
      <c r="E19" s="93">
        <f>+'Form PP-1C'!G19</f>
        <v>1</v>
      </c>
      <c r="F19" s="93">
        <f t="shared" si="2"/>
        <v>1</v>
      </c>
      <c r="G19" s="147">
        <v>10</v>
      </c>
      <c r="H19" s="154">
        <f t="shared" si="3"/>
        <v>10</v>
      </c>
      <c r="I19" s="160"/>
    </row>
    <row r="20" spans="1:9" ht="34.5" thickBot="1">
      <c r="A20" s="76">
        <v>3</v>
      </c>
      <c r="B20" s="78" t="s">
        <v>130</v>
      </c>
      <c r="C20" s="63" t="s">
        <v>93</v>
      </c>
      <c r="D20" s="93">
        <v>1</v>
      </c>
      <c r="E20" s="93">
        <v>0.5</v>
      </c>
      <c r="F20" s="93">
        <f t="shared" si="2"/>
        <v>0.5</v>
      </c>
      <c r="G20" s="147">
        <v>10</v>
      </c>
      <c r="H20" s="154">
        <f t="shared" si="3"/>
        <v>5</v>
      </c>
      <c r="I20" s="160"/>
    </row>
    <row r="21" spans="1:9" ht="23.25" thickBot="1">
      <c r="A21" s="76">
        <v>4</v>
      </c>
      <c r="B21" s="78" t="s">
        <v>102</v>
      </c>
      <c r="C21" s="63" t="s">
        <v>93</v>
      </c>
      <c r="D21" s="93">
        <v>1</v>
      </c>
      <c r="E21" s="93">
        <v>0.5</v>
      </c>
      <c r="F21" s="93">
        <f t="shared" si="2"/>
        <v>0.5</v>
      </c>
      <c r="G21" s="147">
        <v>10</v>
      </c>
      <c r="H21" s="154">
        <f t="shared" si="3"/>
        <v>5</v>
      </c>
      <c r="I21" s="160"/>
    </row>
    <row r="22" spans="1:9" ht="15.75" thickBot="1">
      <c r="A22" s="76">
        <v>5</v>
      </c>
      <c r="B22" s="78" t="s">
        <v>104</v>
      </c>
      <c r="C22" s="63" t="s">
        <v>93</v>
      </c>
      <c r="D22" s="93">
        <v>1</v>
      </c>
      <c r="E22" s="93">
        <v>0.83</v>
      </c>
      <c r="F22" s="93">
        <f t="shared" si="2"/>
        <v>0.83</v>
      </c>
      <c r="G22" s="147">
        <v>2.5</v>
      </c>
      <c r="H22" s="154">
        <f t="shared" si="3"/>
        <v>2.0749999999999997</v>
      </c>
      <c r="I22" s="160"/>
    </row>
    <row r="23" spans="1:9" ht="15.75" thickBot="1">
      <c r="A23" s="76">
        <v>6</v>
      </c>
      <c r="B23" s="78" t="s">
        <v>113</v>
      </c>
      <c r="C23" s="63" t="s">
        <v>93</v>
      </c>
      <c r="D23" s="93">
        <v>1</v>
      </c>
      <c r="E23" s="93">
        <v>1</v>
      </c>
      <c r="F23" s="93">
        <f t="shared" si="2"/>
        <v>1</v>
      </c>
      <c r="G23" s="147">
        <v>2.5</v>
      </c>
      <c r="H23" s="154">
        <f t="shared" si="3"/>
        <v>2.5</v>
      </c>
      <c r="I23" s="160"/>
    </row>
    <row r="24" spans="1:9" ht="15.75" thickBot="1">
      <c r="A24" s="237" t="s">
        <v>205</v>
      </c>
      <c r="B24" s="238"/>
      <c r="C24" s="238"/>
      <c r="D24" s="238"/>
      <c r="E24" s="238"/>
      <c r="F24" s="239"/>
      <c r="G24" s="147"/>
      <c r="H24" s="154"/>
      <c r="I24" s="160"/>
    </row>
    <row r="25" spans="1:9" ht="13.5" customHeight="1" thickBot="1">
      <c r="A25" s="81" t="s">
        <v>210</v>
      </c>
      <c r="B25" s="82" t="s">
        <v>222</v>
      </c>
      <c r="C25" s="84"/>
      <c r="D25" s="90"/>
      <c r="E25" s="90"/>
      <c r="F25" s="90"/>
      <c r="G25" s="155"/>
      <c r="H25" s="153"/>
      <c r="I25" s="159"/>
    </row>
    <row r="26" spans="1:9" ht="15.75" thickBot="1">
      <c r="A26" s="75"/>
      <c r="B26" s="41" t="s">
        <v>219</v>
      </c>
      <c r="C26" s="28" t="s">
        <v>220</v>
      </c>
      <c r="D26" s="51">
        <f>+'Form PP-1C'!E77</f>
        <v>14</v>
      </c>
      <c r="E26" s="94">
        <f>+'Form PP-1C'!F77</f>
        <v>15</v>
      </c>
      <c r="F26" s="95">
        <f>SUM(D26/E26)</f>
        <v>0.9333333333333333</v>
      </c>
      <c r="G26" s="147">
        <v>40</v>
      </c>
      <c r="H26" s="154">
        <f>SUM(F26*G26)</f>
        <v>37.333333333333336</v>
      </c>
      <c r="I26" s="160"/>
    </row>
    <row r="27" spans="1:9" ht="15.75" thickBot="1">
      <c r="A27" s="240" t="s">
        <v>205</v>
      </c>
      <c r="B27" s="241"/>
      <c r="C27" s="241"/>
      <c r="D27" s="241"/>
      <c r="E27" s="241"/>
      <c r="F27" s="242"/>
      <c r="G27" s="147"/>
      <c r="H27" s="154"/>
      <c r="I27" s="160"/>
    </row>
    <row r="28" spans="1:9" ht="15.75" thickBot="1">
      <c r="A28" s="235" t="s">
        <v>260</v>
      </c>
      <c r="B28" s="236"/>
      <c r="C28" s="141"/>
      <c r="D28" s="142"/>
      <c r="E28" s="143"/>
      <c r="F28" s="144"/>
      <c r="G28" s="149">
        <f>SUM(G17:G26)</f>
        <v>80</v>
      </c>
      <c r="H28" s="149">
        <f>SUM(H17:H26)</f>
        <v>66.90833333333333</v>
      </c>
      <c r="I28" s="157">
        <f>SUM(H28/G28)</f>
        <v>0.8363541666666666</v>
      </c>
    </row>
    <row r="29" spans="1:9" ht="16.5" thickBot="1">
      <c r="A29" s="231" t="s">
        <v>116</v>
      </c>
      <c r="B29" s="232"/>
      <c r="C29" s="55"/>
      <c r="D29" s="55"/>
      <c r="E29" s="55"/>
      <c r="F29" s="55"/>
      <c r="G29" s="85">
        <f>SUM(G28,G15)</f>
        <v>100</v>
      </c>
      <c r="H29" s="85">
        <f>SUM(H28,H15)</f>
        <v>73.50833333333333</v>
      </c>
      <c r="I29" s="161">
        <f>SUM(H29/G29)</f>
        <v>0.7350833333333333</v>
      </c>
    </row>
    <row r="30" ht="12.75">
      <c r="A30" s="37"/>
    </row>
    <row r="31" ht="12.75">
      <c r="G31" s="1" t="s">
        <v>328</v>
      </c>
    </row>
    <row r="32" spans="3:7" ht="12.75">
      <c r="C32" s="21" t="s">
        <v>117</v>
      </c>
      <c r="G32" s="21" t="s">
        <v>118</v>
      </c>
    </row>
    <row r="36" spans="3:7" ht="12.75">
      <c r="C36" s="1" t="s">
        <v>216</v>
      </c>
      <c r="G36" s="1" t="s">
        <v>216</v>
      </c>
    </row>
    <row r="37" spans="3:7" ht="12.75">
      <c r="C37" s="1" t="s">
        <v>217</v>
      </c>
      <c r="F37" s="21"/>
      <c r="G37" s="1" t="s">
        <v>217</v>
      </c>
    </row>
  </sheetData>
  <sheetProtection/>
  <mergeCells count="13">
    <mergeCell ref="I5:I6"/>
    <mergeCell ref="A24:F24"/>
    <mergeCell ref="A27:F27"/>
    <mergeCell ref="C5:C6"/>
    <mergeCell ref="D5:E5"/>
    <mergeCell ref="F5:F6"/>
    <mergeCell ref="G5:G6"/>
    <mergeCell ref="A29:B29"/>
    <mergeCell ref="A1:H1"/>
    <mergeCell ref="B5:B6"/>
    <mergeCell ref="A5:A6"/>
    <mergeCell ref="A15:B15"/>
    <mergeCell ref="A28:B28"/>
  </mergeCells>
  <printOptions/>
  <pageMargins left="0.55" right="0.39" top="0.75" bottom="0.75" header="0.3" footer="0.3"/>
  <pageSetup orientation="portrait" paperSize="5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7.00390625" style="7" customWidth="1"/>
    <col min="2" max="2" width="25.7109375" style="7" customWidth="1"/>
    <col min="3" max="3" width="16.7109375" style="7" customWidth="1"/>
    <col min="4" max="5" width="18.00390625" style="7" customWidth="1"/>
    <col min="6" max="6" width="17.00390625" style="7" customWidth="1"/>
    <col min="7" max="16384" width="9.140625" style="7" customWidth="1"/>
  </cols>
  <sheetData>
    <row r="1" spans="1:6" s="15" customFormat="1" ht="21" customHeight="1">
      <c r="A1" s="210" t="s">
        <v>224</v>
      </c>
      <c r="B1" s="210"/>
      <c r="C1" s="210"/>
      <c r="D1" s="210"/>
      <c r="E1" s="210"/>
      <c r="F1" s="210"/>
    </row>
    <row r="2" spans="1:6" s="15" customFormat="1" ht="15.75">
      <c r="A2" s="210" t="s">
        <v>329</v>
      </c>
      <c r="B2" s="210"/>
      <c r="C2" s="210"/>
      <c r="D2" s="210"/>
      <c r="E2" s="210"/>
      <c r="F2" s="210"/>
    </row>
    <row r="3" spans="1:6" s="15" customFormat="1" ht="18" customHeight="1">
      <c r="A3" s="5" t="s">
        <v>39</v>
      </c>
      <c r="B3" s="6" t="s">
        <v>254</v>
      </c>
      <c r="C3" s="6"/>
      <c r="D3" s="6"/>
      <c r="E3" s="6"/>
      <c r="F3" s="97" t="s">
        <v>226</v>
      </c>
    </row>
    <row r="4" ht="12.75">
      <c r="A4" s="1"/>
    </row>
    <row r="5" spans="1:6" ht="12.75" customHeight="1">
      <c r="A5" s="203" t="s">
        <v>0</v>
      </c>
      <c r="B5" s="203" t="s">
        <v>47</v>
      </c>
      <c r="C5" s="201" t="s">
        <v>49</v>
      </c>
      <c r="D5" s="203" t="s">
        <v>48</v>
      </c>
      <c r="E5" s="203" t="s">
        <v>46</v>
      </c>
      <c r="F5" s="203" t="s">
        <v>2</v>
      </c>
    </row>
    <row r="6" spans="1:6" ht="12.75" customHeight="1">
      <c r="A6" s="204"/>
      <c r="B6" s="204"/>
      <c r="C6" s="221"/>
      <c r="D6" s="204"/>
      <c r="E6" s="204"/>
      <c r="F6" s="204"/>
    </row>
    <row r="7" spans="1:6" ht="43.5" customHeight="1">
      <c r="A7" s="204"/>
      <c r="B7" s="205"/>
      <c r="C7" s="202"/>
      <c r="D7" s="205"/>
      <c r="E7" s="205"/>
      <c r="F7" s="205"/>
    </row>
    <row r="8" spans="1:6" ht="12.75">
      <c r="A8" s="20" t="s">
        <v>9</v>
      </c>
      <c r="B8" s="20" t="s">
        <v>10</v>
      </c>
      <c r="C8" s="20"/>
      <c r="D8" s="20"/>
      <c r="E8" s="20"/>
      <c r="F8" s="20"/>
    </row>
    <row r="9" spans="1:6" ht="25.5">
      <c r="A9" s="18" t="s">
        <v>16</v>
      </c>
      <c r="B9" s="17" t="s">
        <v>23</v>
      </c>
      <c r="C9" s="17"/>
      <c r="D9" s="17"/>
      <c r="E9" s="17"/>
      <c r="F9" s="11"/>
    </row>
    <row r="10" spans="1:6" ht="13.5" customHeight="1">
      <c r="A10" s="19">
        <v>1</v>
      </c>
      <c r="B10" s="11"/>
      <c r="C10" s="11"/>
      <c r="D10" s="11"/>
      <c r="E10" s="11"/>
      <c r="F10" s="12"/>
    </row>
    <row r="11" spans="1:6" ht="13.5" customHeight="1">
      <c r="A11" s="19">
        <v>2</v>
      </c>
      <c r="B11" s="11"/>
      <c r="C11" s="11"/>
      <c r="D11" s="11"/>
      <c r="E11" s="11"/>
      <c r="F11" s="12"/>
    </row>
    <row r="12" spans="1:6" ht="13.5" customHeight="1">
      <c r="A12" s="19">
        <v>3</v>
      </c>
      <c r="B12" s="10"/>
      <c r="C12" s="10"/>
      <c r="D12" s="10"/>
      <c r="E12" s="10"/>
      <c r="F12" s="11"/>
    </row>
    <row r="13" spans="1:6" ht="13.5" customHeight="1">
      <c r="A13" s="18" t="s">
        <v>17</v>
      </c>
      <c r="B13" s="17" t="s">
        <v>18</v>
      </c>
      <c r="C13" s="17"/>
      <c r="D13" s="17"/>
      <c r="E13" s="17"/>
      <c r="F13" s="12"/>
    </row>
    <row r="14" spans="1:6" ht="25.5">
      <c r="A14" s="19">
        <v>1</v>
      </c>
      <c r="B14" s="11" t="s">
        <v>225</v>
      </c>
      <c r="C14" s="98" t="s">
        <v>231</v>
      </c>
      <c r="D14" s="11" t="s">
        <v>227</v>
      </c>
      <c r="E14" s="11" t="s">
        <v>228</v>
      </c>
      <c r="F14" s="11" t="s">
        <v>229</v>
      </c>
    </row>
    <row r="15" spans="1:6" ht="12.75">
      <c r="A15" s="19">
        <v>2</v>
      </c>
      <c r="B15" s="11"/>
      <c r="C15" s="11"/>
      <c r="D15" s="11"/>
      <c r="E15" s="11"/>
      <c r="F15" s="12"/>
    </row>
    <row r="16" spans="1:6" ht="12.75">
      <c r="A16" s="19">
        <v>3</v>
      </c>
      <c r="B16" s="11"/>
      <c r="C16" s="11"/>
      <c r="D16" s="11"/>
      <c r="E16" s="11"/>
      <c r="F16" s="12"/>
    </row>
    <row r="17" spans="1:6" ht="12.75">
      <c r="A17" s="18" t="s">
        <v>19</v>
      </c>
      <c r="B17" s="17" t="s">
        <v>21</v>
      </c>
      <c r="C17" s="17"/>
      <c r="D17" s="17"/>
      <c r="E17" s="17"/>
      <c r="F17" s="12"/>
    </row>
    <row r="18" spans="1:6" ht="12.75">
      <c r="A18" s="19">
        <v>1</v>
      </c>
      <c r="B18" s="11"/>
      <c r="C18" s="11"/>
      <c r="D18" s="11"/>
      <c r="E18" s="11"/>
      <c r="F18" s="11"/>
    </row>
    <row r="19" spans="1:6" ht="12.75">
      <c r="A19" s="19">
        <v>2</v>
      </c>
      <c r="B19" s="11"/>
      <c r="C19" s="11"/>
      <c r="D19" s="11"/>
      <c r="E19" s="11"/>
      <c r="F19" s="11"/>
    </row>
    <row r="20" spans="1:6" ht="12.75">
      <c r="A20" s="19">
        <v>3</v>
      </c>
      <c r="B20" s="11"/>
      <c r="C20" s="11"/>
      <c r="D20" s="11"/>
      <c r="E20" s="11"/>
      <c r="F20" s="12"/>
    </row>
    <row r="21" spans="1:6" ht="17.25" customHeight="1">
      <c r="A21" s="18" t="s">
        <v>20</v>
      </c>
      <c r="B21" s="17" t="s">
        <v>22</v>
      </c>
      <c r="C21" s="17"/>
      <c r="D21" s="17"/>
      <c r="E21" s="17"/>
      <c r="F21" s="11"/>
    </row>
    <row r="22" spans="1:6" ht="12.75">
      <c r="A22" s="19">
        <v>1</v>
      </c>
      <c r="B22" s="17"/>
      <c r="C22" s="17"/>
      <c r="D22" s="17"/>
      <c r="E22" s="17"/>
      <c r="F22" s="11"/>
    </row>
    <row r="23" spans="1:6" ht="12.75">
      <c r="A23" s="19">
        <v>2</v>
      </c>
      <c r="B23" s="11"/>
      <c r="C23" s="11"/>
      <c r="D23" s="11"/>
      <c r="E23" s="11"/>
      <c r="F23" s="12"/>
    </row>
    <row r="24" spans="1:6" ht="12.75">
      <c r="A24" s="19">
        <v>3</v>
      </c>
      <c r="B24" s="11"/>
      <c r="C24" s="11"/>
      <c r="D24" s="11"/>
      <c r="E24" s="11"/>
      <c r="F24" s="11"/>
    </row>
    <row r="27" ht="12.75">
      <c r="E27" s="1" t="s">
        <v>309</v>
      </c>
    </row>
    <row r="28" spans="2:6" ht="12.75">
      <c r="B28" s="1" t="s">
        <v>44</v>
      </c>
      <c r="E28" s="1"/>
      <c r="F28" s="1"/>
    </row>
    <row r="29" spans="2:6" ht="12.75">
      <c r="B29" s="1" t="s">
        <v>45</v>
      </c>
      <c r="E29" s="1" t="s">
        <v>40</v>
      </c>
      <c r="F29" s="1"/>
    </row>
    <row r="30" spans="2:6" ht="12.75">
      <c r="B30" s="1"/>
      <c r="E30" s="1" t="s">
        <v>41</v>
      </c>
      <c r="F30" s="1"/>
    </row>
    <row r="31" spans="2:6" ht="12.75">
      <c r="B31" s="1"/>
      <c r="E31" s="1"/>
      <c r="F31" s="1"/>
    </row>
    <row r="32" spans="2:6" ht="12.75">
      <c r="B32" s="1"/>
      <c r="E32" s="1"/>
      <c r="F32" s="1"/>
    </row>
    <row r="33" spans="2:6" ht="12.75">
      <c r="B33" s="1"/>
      <c r="E33" s="1"/>
      <c r="F33" s="1"/>
    </row>
    <row r="34" spans="2:5" ht="12.75">
      <c r="B34" s="3" t="s">
        <v>42</v>
      </c>
      <c r="E34" s="3" t="s">
        <v>42</v>
      </c>
    </row>
    <row r="35" spans="2:5" ht="12.75">
      <c r="B35" s="1" t="s">
        <v>43</v>
      </c>
      <c r="E35" s="1" t="s">
        <v>43</v>
      </c>
    </row>
  </sheetData>
  <sheetProtection/>
  <mergeCells count="8">
    <mergeCell ref="C5:C7"/>
    <mergeCell ref="D5:D7"/>
    <mergeCell ref="E5:E7"/>
    <mergeCell ref="A1:F1"/>
    <mergeCell ref="A5:A7"/>
    <mergeCell ref="B5:B7"/>
    <mergeCell ref="F5:F7"/>
    <mergeCell ref="A2:F2"/>
  </mergeCells>
  <printOptions/>
  <pageMargins left="0.67" right="0.64" top="0.75" bottom="0.75" header="0.3" footer="0.3"/>
  <pageSetup orientation="portrait" paperSize="5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7.00390625" style="7" customWidth="1"/>
    <col min="2" max="2" width="25.7109375" style="7" customWidth="1"/>
    <col min="3" max="3" width="13.57421875" style="7" customWidth="1"/>
    <col min="4" max="4" width="20.421875" style="7" customWidth="1"/>
    <col min="5" max="5" width="22.8515625" style="7" customWidth="1"/>
    <col min="6" max="6" width="10.421875" style="7" customWidth="1"/>
    <col min="7" max="7" width="9.28125" style="7" customWidth="1"/>
    <col min="8" max="8" width="8.7109375" style="7" customWidth="1"/>
    <col min="9" max="9" width="14.421875" style="7" customWidth="1"/>
    <col min="10" max="16384" width="9.140625" style="7" customWidth="1"/>
  </cols>
  <sheetData>
    <row r="1" spans="1:9" s="15" customFormat="1" ht="21" customHeight="1">
      <c r="A1" s="210" t="s">
        <v>68</v>
      </c>
      <c r="B1" s="210"/>
      <c r="C1" s="210"/>
      <c r="D1" s="210"/>
      <c r="E1" s="210"/>
      <c r="F1" s="210"/>
      <c r="G1" s="210"/>
      <c r="H1" s="210"/>
      <c r="I1" s="210"/>
    </row>
    <row r="2" spans="1:9" s="15" customFormat="1" ht="15.75">
      <c r="A2" s="210" t="s">
        <v>330</v>
      </c>
      <c r="B2" s="210"/>
      <c r="C2" s="210"/>
      <c r="D2" s="210"/>
      <c r="E2" s="210"/>
      <c r="F2" s="210"/>
      <c r="G2" s="210"/>
      <c r="H2" s="210"/>
      <c r="I2" s="210"/>
    </row>
    <row r="3" spans="1:9" s="15" customFormat="1" ht="18" customHeight="1">
      <c r="A3" s="5" t="s">
        <v>39</v>
      </c>
      <c r="B3" s="6" t="s">
        <v>254</v>
      </c>
      <c r="C3" s="6"/>
      <c r="D3" s="6"/>
      <c r="E3" s="6"/>
      <c r="F3" s="6"/>
      <c r="G3" s="6"/>
      <c r="H3" s="6"/>
      <c r="I3" s="97" t="s">
        <v>232</v>
      </c>
    </row>
    <row r="4" ht="12.75">
      <c r="A4" s="1"/>
    </row>
    <row r="5" spans="1:9" ht="12.75" customHeight="1">
      <c r="A5" s="203" t="s">
        <v>0</v>
      </c>
      <c r="B5" s="203" t="s">
        <v>50</v>
      </c>
      <c r="C5" s="201" t="s">
        <v>52</v>
      </c>
      <c r="D5" s="201" t="s">
        <v>262</v>
      </c>
      <c r="E5" s="201" t="s">
        <v>53</v>
      </c>
      <c r="F5" s="192" t="s">
        <v>24</v>
      </c>
      <c r="G5" s="193"/>
      <c r="H5" s="194"/>
      <c r="I5" s="203" t="s">
        <v>51</v>
      </c>
    </row>
    <row r="6" spans="1:9" ht="12.75" customHeight="1">
      <c r="A6" s="204"/>
      <c r="B6" s="204"/>
      <c r="C6" s="221"/>
      <c r="D6" s="221"/>
      <c r="E6" s="221"/>
      <c r="F6" s="245" t="s">
        <v>26</v>
      </c>
      <c r="G6" s="213" t="s">
        <v>25</v>
      </c>
      <c r="H6" s="213" t="s">
        <v>27</v>
      </c>
      <c r="I6" s="204"/>
    </row>
    <row r="7" spans="1:9" ht="43.5" customHeight="1">
      <c r="A7" s="204"/>
      <c r="B7" s="205"/>
      <c r="C7" s="202"/>
      <c r="D7" s="202"/>
      <c r="E7" s="202"/>
      <c r="F7" s="246"/>
      <c r="G7" s="214"/>
      <c r="H7" s="214"/>
      <c r="I7" s="205"/>
    </row>
    <row r="8" spans="1:9" ht="12.75">
      <c r="A8" s="20" t="s">
        <v>9</v>
      </c>
      <c r="B8" s="20" t="s">
        <v>10</v>
      </c>
      <c r="C8" s="20" t="s">
        <v>11</v>
      </c>
      <c r="D8" s="20" t="s">
        <v>12</v>
      </c>
      <c r="E8" s="20" t="s">
        <v>28</v>
      </c>
      <c r="F8" s="20" t="s">
        <v>29</v>
      </c>
      <c r="G8" s="20" t="s">
        <v>30</v>
      </c>
      <c r="H8" s="20" t="s">
        <v>31</v>
      </c>
      <c r="I8" s="20" t="s">
        <v>32</v>
      </c>
    </row>
    <row r="9" spans="1:9" ht="25.5">
      <c r="A9" s="18" t="s">
        <v>16</v>
      </c>
      <c r="B9" s="17" t="s">
        <v>23</v>
      </c>
      <c r="C9" s="17"/>
      <c r="D9" s="17"/>
      <c r="E9" s="17"/>
      <c r="F9" s="17"/>
      <c r="G9" s="17"/>
      <c r="H9" s="17"/>
      <c r="I9" s="11"/>
    </row>
    <row r="10" spans="1:9" ht="12.75">
      <c r="A10" s="19">
        <v>1</v>
      </c>
      <c r="B10" s="11"/>
      <c r="C10" s="11"/>
      <c r="D10" s="11"/>
      <c r="E10" s="11"/>
      <c r="F10" s="11"/>
      <c r="G10" s="11"/>
      <c r="H10" s="11"/>
      <c r="I10" s="12"/>
    </row>
    <row r="11" spans="1:9" ht="12.75">
      <c r="A11" s="19">
        <v>2</v>
      </c>
      <c r="B11" s="11"/>
      <c r="C11" s="11"/>
      <c r="D11" s="11"/>
      <c r="E11" s="11"/>
      <c r="F11" s="11"/>
      <c r="G11" s="11"/>
      <c r="H11" s="11"/>
      <c r="I11" s="12"/>
    </row>
    <row r="12" spans="1:9" ht="12.75">
      <c r="A12" s="19">
        <v>3</v>
      </c>
      <c r="B12" s="10"/>
      <c r="C12" s="10"/>
      <c r="D12" s="10"/>
      <c r="E12" s="10"/>
      <c r="F12" s="11"/>
      <c r="G12" s="11"/>
      <c r="H12" s="11"/>
      <c r="I12" s="11"/>
    </row>
    <row r="13" spans="1:9" ht="13.5" customHeight="1">
      <c r="A13" s="18" t="s">
        <v>17</v>
      </c>
      <c r="B13" s="17" t="s">
        <v>18</v>
      </c>
      <c r="C13" s="17"/>
      <c r="D13" s="17"/>
      <c r="E13" s="17"/>
      <c r="F13" s="17"/>
      <c r="G13" s="17"/>
      <c r="H13" s="17"/>
      <c r="I13" s="12"/>
    </row>
    <row r="14" spans="1:9" ht="51">
      <c r="A14" s="19">
        <v>1</v>
      </c>
      <c r="B14" s="11" t="s">
        <v>225</v>
      </c>
      <c r="C14" s="99" t="s">
        <v>332</v>
      </c>
      <c r="D14" s="99" t="s">
        <v>263</v>
      </c>
      <c r="E14" s="11" t="s">
        <v>233</v>
      </c>
      <c r="F14" s="19">
        <v>4</v>
      </c>
      <c r="G14" s="19">
        <v>5</v>
      </c>
      <c r="H14" s="19">
        <f>SUM(F14*G14)</f>
        <v>20</v>
      </c>
      <c r="I14" s="11" t="s">
        <v>229</v>
      </c>
    </row>
    <row r="15" spans="1:9" ht="12.75">
      <c r="A15" s="19">
        <v>2</v>
      </c>
      <c r="B15" s="11"/>
      <c r="C15" s="11"/>
      <c r="D15" s="11"/>
      <c r="E15" s="11"/>
      <c r="F15" s="11"/>
      <c r="G15" s="11"/>
      <c r="H15" s="11"/>
      <c r="I15" s="12"/>
    </row>
    <row r="16" spans="1:9" ht="12.75">
      <c r="A16" s="19">
        <v>3</v>
      </c>
      <c r="B16" s="11"/>
      <c r="C16" s="11"/>
      <c r="D16" s="11"/>
      <c r="E16" s="11"/>
      <c r="F16" s="11"/>
      <c r="G16" s="11"/>
      <c r="H16" s="11"/>
      <c r="I16" s="12"/>
    </row>
    <row r="17" spans="1:9" ht="12.75">
      <c r="A17" s="18" t="s">
        <v>19</v>
      </c>
      <c r="B17" s="17" t="s">
        <v>21</v>
      </c>
      <c r="C17" s="17"/>
      <c r="D17" s="17"/>
      <c r="E17" s="17"/>
      <c r="F17" s="17"/>
      <c r="G17" s="17"/>
      <c r="H17" s="17"/>
      <c r="I17" s="12"/>
    </row>
    <row r="18" spans="1:9" ht="12.75">
      <c r="A18" s="19">
        <v>1</v>
      </c>
      <c r="B18" s="11"/>
      <c r="C18" s="11"/>
      <c r="D18" s="11"/>
      <c r="E18" s="11"/>
      <c r="F18" s="11"/>
      <c r="G18" s="11"/>
      <c r="H18" s="11"/>
      <c r="I18" s="11"/>
    </row>
    <row r="19" spans="1:9" ht="12.75">
      <c r="A19" s="19">
        <v>2</v>
      </c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19">
        <v>3</v>
      </c>
      <c r="B20" s="11"/>
      <c r="C20" s="11"/>
      <c r="D20" s="11"/>
      <c r="E20" s="11"/>
      <c r="F20" s="11"/>
      <c r="G20" s="11"/>
      <c r="H20" s="11"/>
      <c r="I20" s="12"/>
    </row>
    <row r="21" spans="1:9" ht="17.25" customHeight="1">
      <c r="A21" s="18" t="s">
        <v>20</v>
      </c>
      <c r="B21" s="17" t="s">
        <v>22</v>
      </c>
      <c r="C21" s="17"/>
      <c r="D21" s="17"/>
      <c r="E21" s="17"/>
      <c r="F21" s="17"/>
      <c r="G21" s="17"/>
      <c r="H21" s="17"/>
      <c r="I21" s="11"/>
    </row>
    <row r="22" spans="1:9" ht="12.75">
      <c r="A22" s="19">
        <v>1</v>
      </c>
      <c r="B22" s="17"/>
      <c r="C22" s="17"/>
      <c r="D22" s="17"/>
      <c r="E22" s="17"/>
      <c r="F22" s="17"/>
      <c r="G22" s="17"/>
      <c r="H22" s="17"/>
      <c r="I22" s="11"/>
    </row>
    <row r="23" spans="1:9" ht="12.75">
      <c r="A23" s="19">
        <v>2</v>
      </c>
      <c r="B23" s="11"/>
      <c r="C23" s="11"/>
      <c r="D23" s="11"/>
      <c r="E23" s="11"/>
      <c r="F23" s="11"/>
      <c r="G23" s="11"/>
      <c r="H23" s="11"/>
      <c r="I23" s="12"/>
    </row>
    <row r="24" spans="1:9" ht="12.75">
      <c r="A24" s="19">
        <v>3</v>
      </c>
      <c r="B24" s="11"/>
      <c r="C24" s="11"/>
      <c r="D24" s="11"/>
      <c r="E24" s="11"/>
      <c r="F24" s="11"/>
      <c r="G24" s="11"/>
      <c r="H24" s="11"/>
      <c r="I24" s="11"/>
    </row>
    <row r="27" ht="12.75">
      <c r="F27" s="1" t="s">
        <v>331</v>
      </c>
    </row>
    <row r="28" spans="2:7" ht="12.75">
      <c r="B28" s="1" t="s">
        <v>44</v>
      </c>
      <c r="F28" s="1"/>
      <c r="G28" s="1"/>
    </row>
    <row r="29" spans="2:7" ht="12.75">
      <c r="B29" s="1" t="s">
        <v>45</v>
      </c>
      <c r="F29" s="1" t="s">
        <v>40</v>
      </c>
      <c r="G29" s="1"/>
    </row>
    <row r="30" spans="2:7" ht="12.75">
      <c r="B30" s="1"/>
      <c r="F30" s="1" t="s">
        <v>41</v>
      </c>
      <c r="G30" s="1"/>
    </row>
    <row r="31" spans="2:7" ht="12.75">
      <c r="B31" s="1"/>
      <c r="F31" s="1"/>
      <c r="G31" s="1"/>
    </row>
    <row r="32" spans="2:7" ht="12.75">
      <c r="B32" s="1"/>
      <c r="F32" s="1"/>
      <c r="G32" s="1"/>
    </row>
    <row r="33" spans="2:7" ht="12.75">
      <c r="B33" s="1"/>
      <c r="F33" s="1"/>
      <c r="G33" s="1"/>
    </row>
    <row r="34" spans="2:6" ht="12.75">
      <c r="B34" s="3" t="s">
        <v>42</v>
      </c>
      <c r="F34" s="3" t="s">
        <v>42</v>
      </c>
    </row>
    <row r="35" spans="2:6" ht="12.75">
      <c r="B35" s="1" t="s">
        <v>43</v>
      </c>
      <c r="F35" s="1" t="s">
        <v>43</v>
      </c>
    </row>
  </sheetData>
  <sheetProtection/>
  <mergeCells count="12">
    <mergeCell ref="A1:I1"/>
    <mergeCell ref="A5:A7"/>
    <mergeCell ref="B5:B7"/>
    <mergeCell ref="F5:H5"/>
    <mergeCell ref="I5:I7"/>
    <mergeCell ref="F6:F7"/>
    <mergeCell ref="G6:G7"/>
    <mergeCell ref="A2:I2"/>
    <mergeCell ref="D5:D7"/>
    <mergeCell ref="E5:E7"/>
    <mergeCell ref="C5:C7"/>
    <mergeCell ref="H6:H7"/>
  </mergeCells>
  <printOptions/>
  <pageMargins left="1.1" right="0.7" top="0.38" bottom="0.55" header="0.3" footer="0.3"/>
  <pageSetup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="86" zoomScaleNormal="86" zoomScalePageLayoutView="0" workbookViewId="0" topLeftCell="A1">
      <selection activeCell="F10" sqref="F10"/>
    </sheetView>
  </sheetViews>
  <sheetFormatPr defaultColWidth="9.140625" defaultRowHeight="12.75"/>
  <cols>
    <col min="1" max="1" width="5.28125" style="7" customWidth="1"/>
    <col min="2" max="2" width="25.7109375" style="7" customWidth="1"/>
    <col min="3" max="5" width="7.140625" style="7" customWidth="1"/>
    <col min="6" max="6" width="8.00390625" style="7" customWidth="1"/>
    <col min="7" max="8" width="7.140625" style="7" customWidth="1"/>
    <col min="9" max="9" width="10.00390625" style="7" customWidth="1"/>
    <col min="10" max="10" width="14.421875" style="7" customWidth="1"/>
    <col min="11" max="14" width="17.57421875" style="7" customWidth="1"/>
    <col min="15" max="15" width="15.00390625" style="7" customWidth="1"/>
    <col min="16" max="19" width="13.7109375" style="7" customWidth="1"/>
    <col min="20" max="20" width="15.28125" style="7" customWidth="1"/>
    <col min="21" max="21" width="16.140625" style="7" customWidth="1"/>
    <col min="22" max="22" width="9.57421875" style="7" customWidth="1"/>
    <col min="23" max="24" width="12.140625" style="7" customWidth="1"/>
    <col min="25" max="16384" width="9.140625" style="7" customWidth="1"/>
  </cols>
  <sheetData>
    <row r="1" spans="1:21" s="15" customFormat="1" ht="21" customHeight="1">
      <c r="A1" s="210" t="s">
        <v>69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14"/>
    </row>
    <row r="2" spans="1:21" s="15" customFormat="1" ht="15.75">
      <c r="A2" s="210" t="s">
        <v>333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4"/>
    </row>
    <row r="3" spans="1:21" s="15" customFormat="1" ht="18" customHeight="1">
      <c r="A3" s="5" t="s">
        <v>162</v>
      </c>
      <c r="B3" s="6"/>
      <c r="C3" s="6"/>
      <c r="D3" s="6"/>
      <c r="E3" s="6"/>
      <c r="F3" s="6"/>
      <c r="G3" s="6"/>
      <c r="H3" s="6"/>
      <c r="I3" s="6"/>
      <c r="J3" s="16"/>
      <c r="K3" s="16"/>
      <c r="U3" s="49" t="s">
        <v>242</v>
      </c>
    </row>
    <row r="4" ht="12.75">
      <c r="A4" s="1"/>
    </row>
    <row r="5" spans="1:24" ht="12.75" customHeight="1">
      <c r="A5" s="203" t="s">
        <v>0</v>
      </c>
      <c r="B5" s="203" t="s">
        <v>1</v>
      </c>
      <c r="C5" s="192" t="s">
        <v>58</v>
      </c>
      <c r="D5" s="193"/>
      <c r="E5" s="193"/>
      <c r="F5" s="194"/>
      <c r="G5" s="192" t="s">
        <v>334</v>
      </c>
      <c r="H5" s="193"/>
      <c r="I5" s="194"/>
      <c r="J5" s="203" t="s">
        <v>2</v>
      </c>
      <c r="K5" s="192" t="s">
        <v>163</v>
      </c>
      <c r="L5" s="193"/>
      <c r="M5" s="193"/>
      <c r="N5" s="193"/>
      <c r="O5" s="194"/>
      <c r="P5" s="203" t="s">
        <v>54</v>
      </c>
      <c r="Q5" s="203"/>
      <c r="R5" s="203"/>
      <c r="S5" s="203"/>
      <c r="T5" s="203" t="s">
        <v>160</v>
      </c>
      <c r="U5" s="206" t="s">
        <v>141</v>
      </c>
      <c r="V5" s="207"/>
      <c r="W5" s="203" t="s">
        <v>173</v>
      </c>
      <c r="X5" s="203" t="s">
        <v>234</v>
      </c>
    </row>
    <row r="6" spans="1:24" ht="12.75">
      <c r="A6" s="204"/>
      <c r="B6" s="204"/>
      <c r="C6" s="197" t="s">
        <v>26</v>
      </c>
      <c r="D6" s="199" t="s">
        <v>25</v>
      </c>
      <c r="E6" s="199" t="s">
        <v>27</v>
      </c>
      <c r="F6" s="195" t="s">
        <v>57</v>
      </c>
      <c r="G6" s="197" t="s">
        <v>26</v>
      </c>
      <c r="H6" s="199" t="s">
        <v>25</v>
      </c>
      <c r="I6" s="199" t="s">
        <v>27</v>
      </c>
      <c r="J6" s="204"/>
      <c r="K6" s="201" t="s">
        <v>13</v>
      </c>
      <c r="L6" s="201" t="s">
        <v>3</v>
      </c>
      <c r="M6" s="201" t="s">
        <v>14</v>
      </c>
      <c r="N6" s="201" t="s">
        <v>15</v>
      </c>
      <c r="O6" s="201" t="s">
        <v>61</v>
      </c>
      <c r="P6" s="203" t="s">
        <v>4</v>
      </c>
      <c r="Q6" s="203"/>
      <c r="R6" s="203" t="s">
        <v>5</v>
      </c>
      <c r="S6" s="203"/>
      <c r="T6" s="204"/>
      <c r="U6" s="208"/>
      <c r="V6" s="209"/>
      <c r="W6" s="204"/>
      <c r="X6" s="204"/>
    </row>
    <row r="7" spans="1:24" ht="43.5" customHeight="1">
      <c r="A7" s="204"/>
      <c r="B7" s="205"/>
      <c r="C7" s="198"/>
      <c r="D7" s="200"/>
      <c r="E7" s="200"/>
      <c r="F7" s="196"/>
      <c r="G7" s="198"/>
      <c r="H7" s="200"/>
      <c r="I7" s="200"/>
      <c r="J7" s="205"/>
      <c r="K7" s="202"/>
      <c r="L7" s="202"/>
      <c r="M7" s="202"/>
      <c r="N7" s="202"/>
      <c r="O7" s="202"/>
      <c r="P7" s="8" t="s">
        <v>6</v>
      </c>
      <c r="Q7" s="8" t="s">
        <v>7</v>
      </c>
      <c r="R7" s="8" t="s">
        <v>6</v>
      </c>
      <c r="S7" s="8" t="s">
        <v>8</v>
      </c>
      <c r="T7" s="205"/>
      <c r="U7" s="8" t="s">
        <v>158</v>
      </c>
      <c r="V7" s="8" t="s">
        <v>159</v>
      </c>
      <c r="W7" s="205"/>
      <c r="X7" s="205"/>
    </row>
    <row r="8" spans="1:24" ht="12.75">
      <c r="A8" s="20" t="s">
        <v>9</v>
      </c>
      <c r="B8" s="20" t="s">
        <v>10</v>
      </c>
      <c r="C8" s="20" t="s">
        <v>11</v>
      </c>
      <c r="D8" s="20" t="s">
        <v>12</v>
      </c>
      <c r="E8" s="20" t="s">
        <v>62</v>
      </c>
      <c r="F8" s="20" t="s">
        <v>29</v>
      </c>
      <c r="G8" s="20" t="s">
        <v>30</v>
      </c>
      <c r="H8" s="20" t="s">
        <v>31</v>
      </c>
      <c r="I8" s="20" t="s">
        <v>32</v>
      </c>
      <c r="J8" s="20" t="s">
        <v>33</v>
      </c>
      <c r="K8" s="20" t="s">
        <v>34</v>
      </c>
      <c r="L8" s="20" t="s">
        <v>35</v>
      </c>
      <c r="M8" s="20" t="s">
        <v>36</v>
      </c>
      <c r="N8" s="20" t="s">
        <v>37</v>
      </c>
      <c r="O8" s="20" t="s">
        <v>38</v>
      </c>
      <c r="P8" s="20" t="s">
        <v>63</v>
      </c>
      <c r="Q8" s="20" t="s">
        <v>64</v>
      </c>
      <c r="R8" s="20" t="s">
        <v>65</v>
      </c>
      <c r="S8" s="20" t="s">
        <v>66</v>
      </c>
      <c r="T8" s="20" t="s">
        <v>67</v>
      </c>
      <c r="U8" s="20" t="s">
        <v>155</v>
      </c>
      <c r="V8" s="20" t="s">
        <v>156</v>
      </c>
      <c r="W8" s="20" t="s">
        <v>174</v>
      </c>
      <c r="X8" s="20" t="s">
        <v>235</v>
      </c>
    </row>
    <row r="9" spans="1:24" ht="25.5">
      <c r="A9" s="18" t="s">
        <v>16</v>
      </c>
      <c r="B9" s="17" t="s">
        <v>23</v>
      </c>
      <c r="C9" s="17"/>
      <c r="D9" s="17"/>
      <c r="E9" s="17"/>
      <c r="F9" s="17"/>
      <c r="G9" s="17"/>
      <c r="H9" s="17"/>
      <c r="I9" s="17"/>
      <c r="J9" s="11"/>
      <c r="K9" s="11"/>
      <c r="L9" s="4"/>
      <c r="M9" s="4"/>
      <c r="N9" s="4"/>
      <c r="O9" s="4"/>
      <c r="P9" s="4"/>
      <c r="Q9" s="4"/>
      <c r="R9" s="13"/>
      <c r="S9" s="13"/>
      <c r="T9" s="9"/>
      <c r="U9" s="9"/>
      <c r="V9" s="9"/>
      <c r="W9" s="9"/>
      <c r="X9" s="9"/>
    </row>
    <row r="10" spans="1:24" ht="191.25" customHeight="1">
      <c r="A10" s="10">
        <v>1</v>
      </c>
      <c r="B10" s="42" t="s">
        <v>164</v>
      </c>
      <c r="C10" s="43">
        <v>4</v>
      </c>
      <c r="D10" s="43">
        <v>5</v>
      </c>
      <c r="E10" s="43">
        <f>SUM(C10*D10)</f>
        <v>20</v>
      </c>
      <c r="F10" s="43" t="s">
        <v>335</v>
      </c>
      <c r="G10" s="68"/>
      <c r="H10" s="68"/>
      <c r="I10" s="68"/>
      <c r="J10" s="42" t="s">
        <v>166</v>
      </c>
      <c r="K10" s="42" t="s">
        <v>165</v>
      </c>
      <c r="L10" s="42" t="s">
        <v>169</v>
      </c>
      <c r="M10" s="42" t="s">
        <v>167</v>
      </c>
      <c r="N10" s="42" t="s">
        <v>168</v>
      </c>
      <c r="O10" s="42" t="s">
        <v>161</v>
      </c>
      <c r="P10" s="42" t="s">
        <v>303</v>
      </c>
      <c r="Q10" s="42" t="s">
        <v>265</v>
      </c>
      <c r="R10" s="45" t="s">
        <v>170</v>
      </c>
      <c r="S10" s="45" t="s">
        <v>170</v>
      </c>
      <c r="T10" s="10" t="s">
        <v>336</v>
      </c>
      <c r="U10" s="46" t="s">
        <v>171</v>
      </c>
      <c r="V10" s="46" t="s">
        <v>172</v>
      </c>
      <c r="W10" s="47" t="s">
        <v>175</v>
      </c>
      <c r="X10" s="47" t="s">
        <v>239</v>
      </c>
    </row>
    <row r="11" spans="1:24" ht="142.5" customHeight="1">
      <c r="A11" s="19"/>
      <c r="B11" s="42"/>
      <c r="C11" s="43"/>
      <c r="D11" s="43"/>
      <c r="E11" s="43"/>
      <c r="F11" s="43"/>
      <c r="G11" s="43">
        <v>3</v>
      </c>
      <c r="H11" s="43">
        <v>5</v>
      </c>
      <c r="I11" s="43">
        <f>SUM(G11*H11)</f>
        <v>15</v>
      </c>
      <c r="J11" s="42" t="s">
        <v>236</v>
      </c>
      <c r="K11" s="42" t="s">
        <v>237</v>
      </c>
      <c r="L11" s="42" t="s">
        <v>237</v>
      </c>
      <c r="M11" s="42" t="s">
        <v>237</v>
      </c>
      <c r="N11" s="42" t="s">
        <v>237</v>
      </c>
      <c r="O11" s="42" t="s">
        <v>237</v>
      </c>
      <c r="P11" s="42" t="s">
        <v>303</v>
      </c>
      <c r="Q11" s="42" t="s">
        <v>238</v>
      </c>
      <c r="R11" s="45"/>
      <c r="S11" s="45"/>
      <c r="T11" s="10" t="s">
        <v>336</v>
      </c>
      <c r="U11" s="46" t="s">
        <v>171</v>
      </c>
      <c r="V11" s="46" t="s">
        <v>172</v>
      </c>
      <c r="W11" s="47" t="s">
        <v>175</v>
      </c>
      <c r="X11" s="47" t="s">
        <v>258</v>
      </c>
    </row>
    <row r="12" spans="1:24" ht="12.75">
      <c r="A12" s="19">
        <v>2</v>
      </c>
      <c r="B12" s="11"/>
      <c r="C12" s="11"/>
      <c r="D12" s="11"/>
      <c r="E12" s="11"/>
      <c r="F12" s="11"/>
      <c r="G12" s="11"/>
      <c r="H12" s="11"/>
      <c r="I12" s="11"/>
      <c r="J12" s="12"/>
      <c r="K12" s="12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>
      <c r="A13" s="19">
        <v>3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4"/>
      <c r="M13" s="4"/>
      <c r="N13" s="4"/>
      <c r="O13" s="4"/>
      <c r="P13" s="4"/>
      <c r="Q13" s="4"/>
      <c r="R13" s="13"/>
      <c r="S13" s="13"/>
      <c r="T13" s="9"/>
      <c r="U13" s="9"/>
      <c r="V13" s="9"/>
      <c r="W13" s="170"/>
      <c r="X13" s="9"/>
    </row>
    <row r="14" spans="1:23" ht="12.75">
      <c r="A14" s="68"/>
      <c r="B14" s="70" t="s">
        <v>205</v>
      </c>
      <c r="C14" s="69"/>
      <c r="D14" s="69"/>
      <c r="E14" s="69">
        <f>+E10</f>
        <v>20</v>
      </c>
      <c r="F14" s="69"/>
      <c r="G14" s="69"/>
      <c r="H14" s="69"/>
      <c r="I14" s="69">
        <f>+I11</f>
        <v>15</v>
      </c>
      <c r="V14" s="7" t="s">
        <v>244</v>
      </c>
      <c r="W14" s="171" t="str">
        <f>+W10</f>
        <v>70 %</v>
      </c>
    </row>
    <row r="15" spans="1:24" ht="13.5" customHeight="1">
      <c r="A15" s="18" t="s">
        <v>17</v>
      </c>
      <c r="B15" s="17" t="s">
        <v>18</v>
      </c>
      <c r="C15" s="17"/>
      <c r="D15" s="17"/>
      <c r="E15" s="17"/>
      <c r="F15" s="17"/>
      <c r="G15" s="17"/>
      <c r="H15" s="17"/>
      <c r="I15" s="17"/>
      <c r="J15" s="12"/>
      <c r="K15" s="12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70"/>
      <c r="X15" s="9"/>
    </row>
    <row r="16" spans="1:24" ht="144">
      <c r="A16" s="19">
        <v>1</v>
      </c>
      <c r="B16" s="11" t="s">
        <v>225</v>
      </c>
      <c r="C16" s="43">
        <v>4</v>
      </c>
      <c r="D16" s="43">
        <v>5</v>
      </c>
      <c r="E16" s="43">
        <f>SUM(C16*D16)</f>
        <v>20</v>
      </c>
      <c r="F16" s="43" t="s">
        <v>267</v>
      </c>
      <c r="G16" s="11"/>
      <c r="H16" s="11"/>
      <c r="I16" s="11"/>
      <c r="J16" s="11" t="str">
        <f>'Form B'!I14</f>
        <v>PPTK tidak mematuhi jadwal</v>
      </c>
      <c r="K16" s="42" t="s">
        <v>165</v>
      </c>
      <c r="L16" s="42" t="s">
        <v>299</v>
      </c>
      <c r="M16" s="42" t="s">
        <v>300</v>
      </c>
      <c r="N16" s="42" t="s">
        <v>301</v>
      </c>
      <c r="O16" s="169" t="s">
        <v>302</v>
      </c>
      <c r="P16" s="42"/>
      <c r="Q16" s="42"/>
      <c r="R16" s="42" t="s">
        <v>305</v>
      </c>
      <c r="S16" s="42" t="s">
        <v>304</v>
      </c>
      <c r="T16" s="10" t="s">
        <v>336</v>
      </c>
      <c r="U16" s="46" t="s">
        <v>171</v>
      </c>
      <c r="V16" s="46" t="s">
        <v>172</v>
      </c>
      <c r="W16" s="172" t="s">
        <v>306</v>
      </c>
      <c r="X16" s="47" t="s">
        <v>258</v>
      </c>
    </row>
    <row r="17" spans="1:24" ht="12.75">
      <c r="A17" s="19">
        <v>2</v>
      </c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70"/>
      <c r="X17" s="9"/>
    </row>
    <row r="18" spans="1:24" ht="12.75">
      <c r="A18" s="19">
        <v>3</v>
      </c>
      <c r="B18" s="11"/>
      <c r="C18" s="11"/>
      <c r="D18" s="11"/>
      <c r="E18" s="11"/>
      <c r="F18" s="11"/>
      <c r="G18" s="11"/>
      <c r="H18" s="11"/>
      <c r="I18" s="11"/>
      <c r="J18" s="12"/>
      <c r="K18" s="12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70"/>
      <c r="X18" s="9"/>
    </row>
    <row r="19" spans="1:23" ht="12.75">
      <c r="A19" s="68"/>
      <c r="B19" s="70" t="s">
        <v>205</v>
      </c>
      <c r="C19" s="69"/>
      <c r="D19" s="69"/>
      <c r="E19" s="69">
        <f>E16</f>
        <v>20</v>
      </c>
      <c r="F19" s="69"/>
      <c r="G19" s="69"/>
      <c r="H19" s="69"/>
      <c r="I19" s="69">
        <v>0</v>
      </c>
      <c r="V19" s="7" t="s">
        <v>244</v>
      </c>
      <c r="W19" s="171" t="str">
        <f>W16</f>
        <v>80 %</v>
      </c>
    </row>
    <row r="20" spans="1:24" ht="12.75">
      <c r="A20" s="18" t="s">
        <v>19</v>
      </c>
      <c r="B20" s="17" t="s">
        <v>21</v>
      </c>
      <c r="C20" s="17"/>
      <c r="D20" s="17"/>
      <c r="E20" s="17"/>
      <c r="F20" s="17"/>
      <c r="G20" s="17"/>
      <c r="H20" s="17"/>
      <c r="I20" s="17"/>
      <c r="J20" s="12"/>
      <c r="K20" s="1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>
      <c r="A21" s="19">
        <v>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4"/>
      <c r="M21" s="4"/>
      <c r="N21" s="4"/>
      <c r="O21" s="4"/>
      <c r="P21" s="4"/>
      <c r="Q21" s="4"/>
      <c r="R21" s="13"/>
      <c r="S21" s="13"/>
      <c r="T21" s="9"/>
      <c r="U21" s="9"/>
      <c r="V21" s="9"/>
      <c r="W21" s="9"/>
      <c r="X21" s="9"/>
    </row>
    <row r="22" spans="1:24" ht="12.75">
      <c r="A22" s="19">
        <v>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4"/>
      <c r="M22" s="4"/>
      <c r="N22" s="4"/>
      <c r="O22" s="4"/>
      <c r="P22" s="4"/>
      <c r="Q22" s="4"/>
      <c r="R22" s="13"/>
      <c r="S22" s="13"/>
      <c r="T22" s="9"/>
      <c r="U22" s="9"/>
      <c r="V22" s="9"/>
      <c r="W22" s="9"/>
      <c r="X22" s="9"/>
    </row>
    <row r="23" spans="1:24" ht="13.5" customHeight="1">
      <c r="A23" s="19">
        <v>3</v>
      </c>
      <c r="B23" s="11"/>
      <c r="C23" s="11"/>
      <c r="D23" s="11"/>
      <c r="E23" s="11"/>
      <c r="F23" s="11"/>
      <c r="G23" s="11"/>
      <c r="H23" s="11"/>
      <c r="I23" s="11"/>
      <c r="J23" s="12"/>
      <c r="K23" s="12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3" ht="12.75">
      <c r="A24" s="68"/>
      <c r="B24" s="70" t="s">
        <v>205</v>
      </c>
      <c r="C24" s="69"/>
      <c r="D24" s="69"/>
      <c r="E24" s="69">
        <f>SUM(E5)</f>
        <v>0</v>
      </c>
      <c r="F24" s="69"/>
      <c r="G24" s="69"/>
      <c r="H24" s="69"/>
      <c r="I24" s="69">
        <f>SUM(I5)</f>
        <v>0</v>
      </c>
      <c r="V24" s="7" t="s">
        <v>244</v>
      </c>
      <c r="W24" s="69">
        <f>+W20</f>
        <v>0</v>
      </c>
    </row>
    <row r="25" spans="1:24" ht="17.25" customHeight="1">
      <c r="A25" s="18" t="s">
        <v>20</v>
      </c>
      <c r="B25" s="17" t="s">
        <v>22</v>
      </c>
      <c r="C25" s="17"/>
      <c r="D25" s="17"/>
      <c r="E25" s="17"/>
      <c r="F25" s="17"/>
      <c r="G25" s="17"/>
      <c r="H25" s="17"/>
      <c r="I25" s="17"/>
      <c r="J25" s="11"/>
      <c r="K25" s="11"/>
      <c r="L25" s="4"/>
      <c r="M25" s="4"/>
      <c r="N25" s="4"/>
      <c r="O25" s="4"/>
      <c r="P25" s="4"/>
      <c r="Q25" s="4"/>
      <c r="R25" s="13"/>
      <c r="S25" s="13"/>
      <c r="T25" s="9"/>
      <c r="U25" s="9"/>
      <c r="V25" s="9"/>
      <c r="W25" s="9"/>
      <c r="X25" s="9"/>
    </row>
    <row r="26" spans="1:24" ht="12.75">
      <c r="A26" s="19">
        <v>1</v>
      </c>
      <c r="B26" s="17"/>
      <c r="C26" s="17"/>
      <c r="D26" s="17"/>
      <c r="E26" s="17"/>
      <c r="F26" s="17"/>
      <c r="G26" s="17"/>
      <c r="H26" s="17"/>
      <c r="I26" s="17"/>
      <c r="J26" s="11"/>
      <c r="K26" s="11"/>
      <c r="L26" s="4"/>
      <c r="M26" s="4"/>
      <c r="N26" s="4"/>
      <c r="O26" s="4"/>
      <c r="P26" s="4"/>
      <c r="Q26" s="4"/>
      <c r="R26" s="13"/>
      <c r="S26" s="13"/>
      <c r="T26" s="9"/>
      <c r="U26" s="9"/>
      <c r="V26" s="9"/>
      <c r="W26" s="9"/>
      <c r="X26" s="9"/>
    </row>
    <row r="27" spans="1:24" ht="12.75">
      <c r="A27" s="19">
        <v>2</v>
      </c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9"/>
      <c r="M27" s="9"/>
      <c r="N27" s="9"/>
      <c r="O27" s="9"/>
      <c r="P27" s="9"/>
      <c r="Q27" s="9"/>
      <c r="R27" s="9"/>
      <c r="S27" s="9"/>
      <c r="T27" s="9"/>
      <c r="U27" s="9"/>
      <c r="V27" s="7" t="s">
        <v>244</v>
      </c>
      <c r="W27" s="69">
        <f>+W23</f>
        <v>0</v>
      </c>
      <c r="X27" s="9"/>
    </row>
    <row r="28" spans="1:24" ht="12.75">
      <c r="A28" s="19">
        <v>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4"/>
      <c r="M28" s="4"/>
      <c r="N28" s="4"/>
      <c r="O28" s="4"/>
      <c r="P28" s="4"/>
      <c r="Q28" s="4"/>
      <c r="R28" s="13"/>
      <c r="S28" s="13"/>
      <c r="T28" s="9"/>
      <c r="U28" s="9"/>
      <c r="V28" s="9"/>
      <c r="W28" s="9"/>
      <c r="X28" s="9"/>
    </row>
    <row r="29" spans="1:9" ht="12.75">
      <c r="A29" s="68"/>
      <c r="B29" s="70" t="s">
        <v>205</v>
      </c>
      <c r="C29" s="69"/>
      <c r="D29" s="69"/>
      <c r="E29" s="69">
        <f>SUM(E25:E28)</f>
        <v>0</v>
      </c>
      <c r="F29" s="69"/>
      <c r="G29" s="69"/>
      <c r="H29" s="69"/>
      <c r="I29" s="69">
        <f>SUM(I25:I28)</f>
        <v>0</v>
      </c>
    </row>
    <row r="30" spans="1:9" ht="12.75">
      <c r="A30" s="68"/>
      <c r="B30" s="70" t="s">
        <v>207</v>
      </c>
      <c r="C30" s="69"/>
      <c r="D30" s="69"/>
      <c r="E30" s="69">
        <f>SUM(E29,E24,E19,E14)</f>
        <v>40</v>
      </c>
      <c r="F30" s="69"/>
      <c r="G30" s="69"/>
      <c r="H30" s="69"/>
      <c r="I30" s="69">
        <f>SUM(I29,I24,I19,I14)</f>
        <v>15</v>
      </c>
    </row>
    <row r="31" spans="17:20" ht="12.75">
      <c r="Q31" s="1"/>
      <c r="T31" s="1" t="s">
        <v>331</v>
      </c>
    </row>
    <row r="32" spans="10:20" ht="12.75">
      <c r="J32" s="1" t="s">
        <v>44</v>
      </c>
      <c r="L32" s="1"/>
      <c r="Q32" s="1"/>
      <c r="T32" s="1"/>
    </row>
    <row r="33" spans="10:20" ht="12.75">
      <c r="J33" s="1" t="s">
        <v>45</v>
      </c>
      <c r="L33" s="1"/>
      <c r="Q33" s="1"/>
      <c r="T33" s="1" t="s">
        <v>40</v>
      </c>
    </row>
    <row r="34" spans="10:20" ht="12.75">
      <c r="J34" s="1"/>
      <c r="L34" s="1"/>
      <c r="Q34" s="1"/>
      <c r="T34" s="1" t="s">
        <v>41</v>
      </c>
    </row>
    <row r="35" spans="10:20" ht="12.75">
      <c r="J35" s="1"/>
      <c r="L35" s="1"/>
      <c r="Q35" s="1"/>
      <c r="T35" s="1"/>
    </row>
    <row r="36" spans="10:20" ht="12.75">
      <c r="J36" s="1"/>
      <c r="L36" s="1"/>
      <c r="Q36" s="1"/>
      <c r="T36" s="1"/>
    </row>
    <row r="37" spans="10:20" ht="12.75">
      <c r="J37" s="1"/>
      <c r="L37" s="1"/>
      <c r="Q37" s="1"/>
      <c r="T37" s="1"/>
    </row>
    <row r="38" spans="10:20" ht="12.75">
      <c r="J38" s="3" t="s">
        <v>42</v>
      </c>
      <c r="L38" s="3"/>
      <c r="Q38" s="1"/>
      <c r="T38" s="3" t="s">
        <v>42</v>
      </c>
    </row>
    <row r="39" spans="10:20" ht="12.75">
      <c r="J39" s="1" t="s">
        <v>43</v>
      </c>
      <c r="L39" s="1"/>
      <c r="Q39" s="3"/>
      <c r="T39" s="1" t="s">
        <v>43</v>
      </c>
    </row>
    <row r="40" ht="12.75">
      <c r="Q40" s="1"/>
    </row>
  </sheetData>
  <sheetProtection/>
  <mergeCells count="27">
    <mergeCell ref="X5:X7"/>
    <mergeCell ref="L6:L7"/>
    <mergeCell ref="M6:M7"/>
    <mergeCell ref="N6:N7"/>
    <mergeCell ref="O6:O7"/>
    <mergeCell ref="P6:Q6"/>
    <mergeCell ref="R6:S6"/>
    <mergeCell ref="U5:V6"/>
    <mergeCell ref="W5:W7"/>
    <mergeCell ref="P5:S5"/>
    <mergeCell ref="K5:O5"/>
    <mergeCell ref="C6:C7"/>
    <mergeCell ref="D6:D7"/>
    <mergeCell ref="E6:E7"/>
    <mergeCell ref="F6:F7"/>
    <mergeCell ref="G6:G7"/>
    <mergeCell ref="H6:H7"/>
    <mergeCell ref="T5:T7"/>
    <mergeCell ref="I6:I7"/>
    <mergeCell ref="K6:K7"/>
    <mergeCell ref="A1:T1"/>
    <mergeCell ref="A2:T2"/>
    <mergeCell ref="A5:A7"/>
    <mergeCell ref="B5:B7"/>
    <mergeCell ref="C5:F5"/>
    <mergeCell ref="G5:I5"/>
    <mergeCell ref="J5:J7"/>
  </mergeCells>
  <printOptions/>
  <pageMargins left="0.15" right="0.25" top="0.28" bottom="0.31" header="0.31496062992126" footer="0.31496062992126"/>
  <pageSetup horizontalDpi="300" verticalDpi="300" orientation="landscape" paperSize="5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27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9.140625" style="7" customWidth="1"/>
    <col min="2" max="2" width="28.8515625" style="7" customWidth="1"/>
    <col min="3" max="3" width="61.7109375" style="7" customWidth="1"/>
    <col min="4" max="16384" width="9.140625" style="7" customWidth="1"/>
  </cols>
  <sheetData>
    <row r="2" spans="2:3" ht="15.75">
      <c r="B2" s="247" t="s">
        <v>298</v>
      </c>
      <c r="C2" s="247"/>
    </row>
    <row r="4" spans="2:3" ht="18.75">
      <c r="B4" s="162" t="s">
        <v>268</v>
      </c>
      <c r="C4" s="162" t="s">
        <v>269</v>
      </c>
    </row>
    <row r="5" spans="2:3" ht="18" customHeight="1">
      <c r="B5" s="163" t="s">
        <v>270</v>
      </c>
      <c r="C5" s="164" t="s">
        <v>271</v>
      </c>
    </row>
    <row r="6" spans="2:3" ht="19.5" customHeight="1">
      <c r="B6" s="165"/>
      <c r="C6" s="164" t="s">
        <v>272</v>
      </c>
    </row>
    <row r="7" spans="2:3" ht="19.5" customHeight="1">
      <c r="B7" s="166"/>
      <c r="C7" s="164" t="s">
        <v>273</v>
      </c>
    </row>
    <row r="8" spans="2:3" ht="19.5" customHeight="1">
      <c r="B8" s="166"/>
      <c r="C8" s="164" t="s">
        <v>274</v>
      </c>
    </row>
    <row r="9" spans="2:3" ht="19.5" customHeight="1">
      <c r="B9" s="166"/>
      <c r="C9" s="164" t="s">
        <v>275</v>
      </c>
    </row>
    <row r="10" spans="2:3" ht="31.5" customHeight="1">
      <c r="B10" s="166"/>
      <c r="C10" s="164" t="s">
        <v>276</v>
      </c>
    </row>
    <row r="11" spans="2:3" ht="31.5" customHeight="1">
      <c r="B11" s="166"/>
      <c r="C11" s="164" t="s">
        <v>277</v>
      </c>
    </row>
    <row r="12" spans="2:3" ht="20.25" customHeight="1">
      <c r="B12" s="167"/>
      <c r="C12" s="164" t="s">
        <v>278</v>
      </c>
    </row>
    <row r="13" spans="2:3" ht="18" customHeight="1">
      <c r="B13" s="163" t="s">
        <v>279</v>
      </c>
      <c r="C13" s="164" t="s">
        <v>280</v>
      </c>
    </row>
    <row r="14" spans="2:3" ht="18" customHeight="1">
      <c r="B14" s="168"/>
      <c r="C14" s="164" t="s">
        <v>281</v>
      </c>
    </row>
    <row r="15" spans="2:3" ht="18" customHeight="1">
      <c r="B15" s="163" t="s">
        <v>282</v>
      </c>
      <c r="C15" s="164" t="s">
        <v>283</v>
      </c>
    </row>
    <row r="16" spans="2:3" ht="15" customHeight="1">
      <c r="B16" s="165"/>
      <c r="C16" s="164" t="s">
        <v>284</v>
      </c>
    </row>
    <row r="17" spans="2:3" ht="15" customHeight="1">
      <c r="B17" s="166"/>
      <c r="C17" s="164" t="s">
        <v>285</v>
      </c>
    </row>
    <row r="18" spans="2:3" ht="15" customHeight="1">
      <c r="B18" s="166"/>
      <c r="C18" s="164" t="s">
        <v>286</v>
      </c>
    </row>
    <row r="19" spans="2:3" ht="15" customHeight="1">
      <c r="B19" s="166"/>
      <c r="C19" s="164" t="s">
        <v>287</v>
      </c>
    </row>
    <row r="20" spans="2:3" ht="15" customHeight="1">
      <c r="B20" s="166"/>
      <c r="C20" s="164" t="s">
        <v>288</v>
      </c>
    </row>
    <row r="21" spans="2:3" ht="15" customHeight="1">
      <c r="B21" s="166"/>
      <c r="C21" s="164" t="s">
        <v>289</v>
      </c>
    </row>
    <row r="22" spans="2:3" ht="33" customHeight="1">
      <c r="B22" s="166"/>
      <c r="C22" s="164" t="s">
        <v>290</v>
      </c>
    </row>
    <row r="23" spans="2:3" ht="18" customHeight="1">
      <c r="B23" s="166"/>
      <c r="C23" s="164" t="s">
        <v>291</v>
      </c>
    </row>
    <row r="24" spans="2:3" ht="18.75" customHeight="1">
      <c r="B24" s="166"/>
      <c r="C24" s="164" t="s">
        <v>292</v>
      </c>
    </row>
    <row r="25" spans="2:3" ht="28.5" customHeight="1">
      <c r="B25" s="167"/>
      <c r="C25" s="164" t="s">
        <v>293</v>
      </c>
    </row>
    <row r="26" spans="2:3" ht="32.25" customHeight="1">
      <c r="B26" s="164" t="s">
        <v>294</v>
      </c>
      <c r="C26" s="164" t="s">
        <v>295</v>
      </c>
    </row>
    <row r="27" spans="2:3" ht="60.75" customHeight="1">
      <c r="B27" s="164" t="s">
        <v>296</v>
      </c>
      <c r="C27" s="164" t="s">
        <v>297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Protiviti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Entity Level Controls - Control Environment Questionnaire</dc:title>
  <dc:subject/>
  <dc:creator>sugeng widiyanto</dc:creator>
  <cp:keywords/>
  <dc:description/>
  <cp:lastModifiedBy>WINDOWS 10</cp:lastModifiedBy>
  <cp:lastPrinted>2014-07-03T13:57:09Z</cp:lastPrinted>
  <dcterms:created xsi:type="dcterms:W3CDTF">2005-07-15T00:33:35Z</dcterms:created>
  <dcterms:modified xsi:type="dcterms:W3CDTF">2019-09-09T01:17:58Z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on-Protiviti Authored Material?">
    <vt:lpwstr>No</vt:lpwstr>
  </property>
  <property fmtid="{D5CDD505-2E9C-101B-9397-08002B2CF9AE}" pid="3" name="ContentType">
    <vt:lpwstr>Document with Metadata</vt:lpwstr>
  </property>
  <property fmtid="{D5CDD505-2E9C-101B-9397-08002B2CF9AE}" pid="4" name="Final">
    <vt:lpwstr>0</vt:lpwstr>
  </property>
  <property fmtid="{D5CDD505-2E9C-101B-9397-08002B2CF9AE}" pid="5" name="Related Link">
    <vt:lpwstr/>
  </property>
  <property fmtid="{D5CDD505-2E9C-101B-9397-08002B2CF9AE}" pid="6" name="OtherContributors">
    <vt:lpwstr/>
  </property>
  <property fmtid="{D5CDD505-2E9C-101B-9397-08002B2CF9AE}" pid="7" name="display_urn:schemas-microsoft-com:office:office#PrimaryContributor">
    <vt:lpwstr>Scheierman, Lark</vt:lpwstr>
  </property>
  <property fmtid="{D5CDD505-2E9C-101B-9397-08002B2CF9AE}" pid="8" name="Source">
    <vt:lpwstr>Protiviti/RHI</vt:lpwstr>
  </property>
  <property fmtid="{D5CDD505-2E9C-101B-9397-08002B2CF9AE}" pid="9" name="Process">
    <vt:lpwstr/>
  </property>
  <property fmtid="{D5CDD505-2E9C-101B-9397-08002B2CF9AE}" pid="10" name="iShareContentType">
    <vt:lpwstr>Diagnostic/Questionnaire</vt:lpwstr>
  </property>
  <property fmtid="{D5CDD505-2E9C-101B-9397-08002B2CF9AE}" pid="11" name="SPSDescription">
    <vt:lpwstr>Entity Level Controls - Control Environment Questionnaire</vt:lpwstr>
  </property>
  <property fmtid="{D5CDD505-2E9C-101B-9397-08002B2CF9AE}" pid="12" name="PrimaryContributor">
    <vt:lpwstr>2835</vt:lpwstr>
  </property>
  <property fmtid="{D5CDD505-2E9C-101B-9397-08002B2CF9AE}" pid="13" name="Services">
    <vt:lpwstr>NA</vt:lpwstr>
  </property>
  <property fmtid="{D5CDD505-2E9C-101B-9397-08002B2CF9AE}" pid="14" name="Recommended">
    <vt:lpwstr>0</vt:lpwstr>
  </property>
  <property fmtid="{D5CDD505-2E9C-101B-9397-08002B2CF9AE}" pid="15" name="Status">
    <vt:lpwstr>Final</vt:lpwstr>
  </property>
  <property fmtid="{D5CDD505-2E9C-101B-9397-08002B2CF9AE}" pid="16" name="Industry">
    <vt:lpwstr/>
  </property>
  <property fmtid="{D5CDD505-2E9C-101B-9397-08002B2CF9AE}" pid="17" name="Solutions">
    <vt:lpwstr>NA</vt:lpwstr>
  </property>
  <property fmtid="{D5CDD505-2E9C-101B-9397-08002B2CF9AE}" pid="18" name="SubIndustry">
    <vt:lpwstr/>
  </property>
  <property fmtid="{D5CDD505-2E9C-101B-9397-08002B2CF9AE}" pid="19" name="Other Contributor">
    <vt:lpwstr/>
  </property>
</Properties>
</file>